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ju\다운로드\"/>
    </mc:Choice>
  </mc:AlternateContent>
  <bookViews>
    <workbookView xWindow="-4800" yWindow="5820" windowWidth="28890" windowHeight="6795" tabRatio="391"/>
  </bookViews>
  <sheets>
    <sheet name="지방 공공요금 조사결과" sheetId="1" r:id="rId1"/>
  </sheets>
  <definedNames>
    <definedName name="_xlnm._FilterDatabase" localSheetId="0" hidden="1">'지방 공공요금 조사결과'!$A$6:$AF$38</definedName>
    <definedName name="_xlnm.Print_Titles" localSheetId="0">'지방 공공요금 조사결과'!$C:$C,'지방 공공요금 조사결과'!$1:$3</definedName>
  </definedNames>
  <calcPr calcId="162913"/>
</workbook>
</file>

<file path=xl/calcChain.xml><?xml version="1.0" encoding="utf-8"?>
<calcChain xmlns="http://schemas.openxmlformats.org/spreadsheetml/2006/main">
  <c r="W38" i="1" l="1"/>
  <c r="V35" i="1"/>
  <c r="V36" i="1"/>
  <c r="AE28" i="1" l="1"/>
  <c r="AD28" i="1"/>
  <c r="W28" i="1"/>
  <c r="V28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N28" i="1" l="1"/>
  <c r="M28" i="1" l="1"/>
  <c r="L28" i="1" s="1"/>
  <c r="V16" i="1" l="1"/>
  <c r="V20" i="1"/>
  <c r="V27" i="1"/>
  <c r="W8" i="1" l="1"/>
  <c r="V8" i="1"/>
  <c r="AE8" i="1" l="1"/>
  <c r="AD8" i="1"/>
  <c r="AE22" i="1" l="1"/>
  <c r="AD22" i="1"/>
  <c r="W22" i="1"/>
  <c r="V22" i="1"/>
  <c r="AD19" i="1" l="1"/>
  <c r="AD25" i="1"/>
  <c r="AF7" i="1" l="1"/>
  <c r="AC7" i="1"/>
  <c r="AB7" i="1"/>
  <c r="AA7" i="1"/>
  <c r="Z7" i="1"/>
  <c r="Y7" i="1"/>
  <c r="X7" i="1"/>
  <c r="U7" i="1"/>
  <c r="T7" i="1"/>
  <c r="S7" i="1"/>
  <c r="R7" i="1"/>
  <c r="Q7" i="1"/>
  <c r="P7" i="1"/>
  <c r="O7" i="1"/>
  <c r="K7" i="1"/>
  <c r="J7" i="1"/>
  <c r="H7" i="1"/>
  <c r="G7" i="1"/>
  <c r="AF5" i="1"/>
  <c r="AC5" i="1"/>
  <c r="AB5" i="1"/>
  <c r="AA5" i="1"/>
  <c r="Z5" i="1"/>
  <c r="Y5" i="1"/>
  <c r="X5" i="1"/>
  <c r="U5" i="1"/>
  <c r="T5" i="1"/>
  <c r="S5" i="1"/>
  <c r="R5" i="1"/>
  <c r="Q5" i="1"/>
  <c r="P5" i="1"/>
  <c r="O5" i="1"/>
  <c r="H5" i="1"/>
  <c r="G5" i="1"/>
  <c r="F5" i="1"/>
  <c r="E5" i="1"/>
  <c r="AF4" i="1"/>
  <c r="AC4" i="1"/>
  <c r="AB4" i="1"/>
  <c r="AA4" i="1"/>
  <c r="Z4" i="1"/>
  <c r="Y4" i="1"/>
  <c r="X4" i="1"/>
  <c r="U4" i="1"/>
  <c r="T4" i="1"/>
  <c r="S4" i="1"/>
  <c r="R4" i="1"/>
  <c r="Q4" i="1"/>
  <c r="P4" i="1"/>
  <c r="O4" i="1"/>
  <c r="H4" i="1"/>
  <c r="G4" i="1"/>
  <c r="F4" i="1"/>
  <c r="E4" i="1"/>
  <c r="D5" i="1" l="1"/>
  <c r="AE38" i="1" l="1"/>
  <c r="AD38" i="1"/>
  <c r="V38" i="1"/>
  <c r="N38" i="1"/>
  <c r="M38" i="1"/>
  <c r="AE37" i="1"/>
  <c r="AD37" i="1"/>
  <c r="W37" i="1"/>
  <c r="V37" i="1"/>
  <c r="N37" i="1"/>
  <c r="M37" i="1"/>
  <c r="AE36" i="1"/>
  <c r="AD36" i="1"/>
  <c r="W36" i="1"/>
  <c r="N36" i="1"/>
  <c r="M36" i="1"/>
  <c r="AE35" i="1"/>
  <c r="AD35" i="1"/>
  <c r="W35" i="1"/>
  <c r="N35" i="1"/>
  <c r="M35" i="1"/>
  <c r="AE34" i="1"/>
  <c r="AD34" i="1"/>
  <c r="W34" i="1"/>
  <c r="V34" i="1"/>
  <c r="N34" i="1"/>
  <c r="M34" i="1"/>
  <c r="AE33" i="1"/>
  <c r="AD33" i="1"/>
  <c r="W33" i="1"/>
  <c r="V33" i="1"/>
  <c r="N33" i="1"/>
  <c r="M33" i="1"/>
  <c r="AE32" i="1"/>
  <c r="AD32" i="1"/>
  <c r="W32" i="1"/>
  <c r="V32" i="1"/>
  <c r="N32" i="1"/>
  <c r="M32" i="1"/>
  <c r="AE31" i="1"/>
  <c r="AD31" i="1"/>
  <c r="W31" i="1"/>
  <c r="V31" i="1"/>
  <c r="N31" i="1"/>
  <c r="M31" i="1"/>
  <c r="AE30" i="1"/>
  <c r="AD30" i="1"/>
  <c r="W30" i="1"/>
  <c r="V30" i="1"/>
  <c r="N30" i="1"/>
  <c r="M30" i="1"/>
  <c r="AE29" i="1"/>
  <c r="AD29" i="1"/>
  <c r="W29" i="1"/>
  <c r="V29" i="1"/>
  <c r="N29" i="1"/>
  <c r="M29" i="1"/>
  <c r="AE27" i="1"/>
  <c r="AD27" i="1"/>
  <c r="W27" i="1"/>
  <c r="N27" i="1"/>
  <c r="M27" i="1"/>
  <c r="AE26" i="1"/>
  <c r="AD26" i="1"/>
  <c r="W26" i="1"/>
  <c r="V26" i="1"/>
  <c r="N26" i="1"/>
  <c r="M26" i="1"/>
  <c r="AE25" i="1"/>
  <c r="W25" i="1"/>
  <c r="V25" i="1"/>
  <c r="N25" i="1"/>
  <c r="M25" i="1"/>
  <c r="AE24" i="1"/>
  <c r="AD24" i="1"/>
  <c r="W24" i="1"/>
  <c r="V24" i="1"/>
  <c r="N24" i="1"/>
  <c r="M24" i="1"/>
  <c r="AE23" i="1"/>
  <c r="AD23" i="1"/>
  <c r="W23" i="1"/>
  <c r="V23" i="1"/>
  <c r="N23" i="1"/>
  <c r="M23" i="1"/>
  <c r="N22" i="1"/>
  <c r="M22" i="1"/>
  <c r="AE21" i="1"/>
  <c r="AD21" i="1"/>
  <c r="W21" i="1"/>
  <c r="V21" i="1"/>
  <c r="N21" i="1"/>
  <c r="M21" i="1"/>
  <c r="AE20" i="1"/>
  <c r="AD20" i="1"/>
  <c r="W20" i="1"/>
  <c r="N20" i="1"/>
  <c r="M20" i="1"/>
  <c r="AE19" i="1"/>
  <c r="W19" i="1"/>
  <c r="V19" i="1"/>
  <c r="N19" i="1"/>
  <c r="M19" i="1"/>
  <c r="AE18" i="1"/>
  <c r="AD18" i="1"/>
  <c r="W18" i="1"/>
  <c r="V18" i="1"/>
  <c r="N18" i="1"/>
  <c r="M18" i="1"/>
  <c r="AE17" i="1"/>
  <c r="AD17" i="1"/>
  <c r="W17" i="1"/>
  <c r="V17" i="1"/>
  <c r="N17" i="1"/>
  <c r="M17" i="1"/>
  <c r="AE16" i="1"/>
  <c r="AD16" i="1"/>
  <c r="W16" i="1"/>
  <c r="N16" i="1"/>
  <c r="M16" i="1"/>
  <c r="AE15" i="1"/>
  <c r="AD15" i="1"/>
  <c r="W15" i="1"/>
  <c r="V15" i="1"/>
  <c r="N15" i="1"/>
  <c r="M15" i="1"/>
  <c r="AE14" i="1"/>
  <c r="AD14" i="1"/>
  <c r="W14" i="1"/>
  <c r="V14" i="1"/>
  <c r="N14" i="1"/>
  <c r="M14" i="1"/>
  <c r="AE13" i="1"/>
  <c r="AD13" i="1"/>
  <c r="W13" i="1"/>
  <c r="V13" i="1"/>
  <c r="N13" i="1"/>
  <c r="M13" i="1"/>
  <c r="AE12" i="1"/>
  <c r="AD12" i="1"/>
  <c r="W12" i="1"/>
  <c r="V12" i="1"/>
  <c r="N12" i="1"/>
  <c r="M12" i="1"/>
  <c r="AE11" i="1"/>
  <c r="AD11" i="1"/>
  <c r="W11" i="1"/>
  <c r="V11" i="1"/>
  <c r="N11" i="1"/>
  <c r="M11" i="1"/>
  <c r="AE10" i="1"/>
  <c r="AD10" i="1"/>
  <c r="W10" i="1"/>
  <c r="V10" i="1"/>
  <c r="N10" i="1"/>
  <c r="M10" i="1"/>
  <c r="AE9" i="1"/>
  <c r="AD9" i="1"/>
  <c r="W9" i="1"/>
  <c r="V9" i="1"/>
  <c r="N9" i="1"/>
  <c r="M9" i="1"/>
  <c r="N8" i="1"/>
  <c r="M8" i="1"/>
  <c r="I8" i="1"/>
  <c r="AD7" i="1" l="1"/>
  <c r="M7" i="1"/>
  <c r="AD5" i="1"/>
  <c r="AD4" i="1"/>
  <c r="AE5" i="1"/>
  <c r="AE4" i="1"/>
  <c r="I7" i="1"/>
  <c r="W7" i="1"/>
  <c r="L9" i="1"/>
  <c r="L13" i="1"/>
  <c r="N7" i="1"/>
  <c r="AE7" i="1"/>
  <c r="V7" i="1"/>
  <c r="L10" i="1"/>
  <c r="L14" i="1"/>
  <c r="L18" i="1"/>
  <c r="L22" i="1"/>
  <c r="L17" i="1"/>
  <c r="L21" i="1"/>
  <c r="L25" i="1"/>
  <c r="L29" i="1"/>
  <c r="L33" i="1"/>
  <c r="L37" i="1"/>
  <c r="L26" i="1"/>
  <c r="L30" i="1"/>
  <c r="L11" i="1"/>
  <c r="L15" i="1"/>
  <c r="L19" i="1"/>
  <c r="L23" i="1"/>
  <c r="L27" i="1"/>
  <c r="L31" i="1"/>
  <c r="L8" i="1"/>
  <c r="L12" i="1"/>
  <c r="L16" i="1"/>
  <c r="L20" i="1"/>
  <c r="L24" i="1"/>
  <c r="L32" i="1"/>
  <c r="L36" i="1"/>
  <c r="L35" i="1"/>
  <c r="L38" i="1"/>
  <c r="L34" i="1"/>
  <c r="V5" i="1" l="1"/>
  <c r="V4" i="1"/>
  <c r="W5" i="1"/>
  <c r="W4" i="1"/>
  <c r="L7" i="1"/>
  <c r="D4" i="1"/>
  <c r="K5" i="1" l="1"/>
  <c r="K4" i="1"/>
  <c r="F7" i="1"/>
  <c r="N5" i="1" l="1"/>
  <c r="N4" i="1"/>
  <c r="J5" i="1"/>
  <c r="J4" i="1"/>
  <c r="I5" i="1" l="1"/>
  <c r="I4" i="1"/>
  <c r="M5" i="1"/>
  <c r="M4" i="1"/>
  <c r="L5" i="1" l="1"/>
  <c r="L4" i="1"/>
</calcChain>
</file>

<file path=xl/sharedStrings.xml><?xml version="1.0" encoding="utf-8"?>
<sst xmlns="http://schemas.openxmlformats.org/spreadsheetml/2006/main" count="140" uniqueCount="65">
  <si>
    <t>전철료(성인)</t>
    <phoneticPr fontId="2" type="noConversion"/>
  </si>
  <si>
    <t>시내버스료(성인)</t>
    <phoneticPr fontId="2" type="noConversion"/>
  </si>
  <si>
    <t>택시료
(중형)</t>
    <phoneticPr fontId="2" type="noConversion"/>
  </si>
  <si>
    <t>도시가스료(가정용, 취사)</t>
    <phoneticPr fontId="2" type="noConversion"/>
  </si>
  <si>
    <t>상수도료</t>
    <phoneticPr fontId="2" type="noConversion"/>
  </si>
  <si>
    <t>하수도료</t>
    <phoneticPr fontId="2" type="noConversion"/>
  </si>
  <si>
    <t>쓰레기봉투료
(20ℓ)</t>
    <phoneticPr fontId="2" type="noConversion"/>
  </si>
  <si>
    <t>카드</t>
    <phoneticPr fontId="2" type="noConversion"/>
  </si>
  <si>
    <t>현금</t>
    <phoneticPr fontId="2" type="noConversion"/>
  </si>
  <si>
    <t>환산가격</t>
    <phoneticPr fontId="2" type="noConversion"/>
  </si>
  <si>
    <t>소비자요금
(A=B+C)</t>
    <phoneticPr fontId="2" type="noConversion"/>
  </si>
  <si>
    <t>구경요금
(13mm)</t>
    <phoneticPr fontId="2" type="noConversion"/>
  </si>
  <si>
    <t>1㎥</t>
    <phoneticPr fontId="2" type="noConversion"/>
  </si>
  <si>
    <t>1㎥초과-
10㎥이하</t>
    <phoneticPr fontId="2" type="noConversion"/>
  </si>
  <si>
    <t>10㎥초과-
12㎥이하</t>
    <phoneticPr fontId="2" type="noConversion"/>
  </si>
  <si>
    <t>12㎥초과-
20㎥이하</t>
    <phoneticPr fontId="2" type="noConversion"/>
  </si>
  <si>
    <t>20㎥초과-
25㎥이하</t>
    <phoneticPr fontId="2" type="noConversion"/>
  </si>
  <si>
    <t>25㎥초과-
30㎥이하</t>
    <phoneticPr fontId="2" type="noConversion"/>
  </si>
  <si>
    <t>20㎥</t>
    <phoneticPr fontId="2" type="noConversion"/>
  </si>
  <si>
    <t>30㎥</t>
    <phoneticPr fontId="2" type="noConversion"/>
  </si>
  <si>
    <t>환산가격(516mj)</t>
    <phoneticPr fontId="2" type="noConversion"/>
  </si>
  <si>
    <t>도매요금
(B)</t>
    <phoneticPr fontId="2" type="noConversion"/>
  </si>
  <si>
    <t>소매요금
(C)</t>
    <phoneticPr fontId="2" type="noConversion"/>
  </si>
  <si>
    <t>조사가격(1㎥ 기준)</t>
    <phoneticPr fontId="2" type="noConversion"/>
  </si>
  <si>
    <t>조사가격(1mj 기준)</t>
    <phoneticPr fontId="2" type="noConversion"/>
  </si>
  <si>
    <t>수원시</t>
    <phoneticPr fontId="2" type="noConversion"/>
  </si>
  <si>
    <t>성남시</t>
    <phoneticPr fontId="2" type="noConversion"/>
  </si>
  <si>
    <t>의정부시</t>
    <phoneticPr fontId="2" type="noConversion"/>
  </si>
  <si>
    <t>안양시</t>
    <phoneticPr fontId="2" type="noConversion"/>
  </si>
  <si>
    <t>부천시</t>
    <phoneticPr fontId="2" type="noConversion"/>
  </si>
  <si>
    <t>광명시</t>
    <phoneticPr fontId="2" type="noConversion"/>
  </si>
  <si>
    <t>평택시</t>
    <phoneticPr fontId="2" type="noConversion"/>
  </si>
  <si>
    <t>동두천시</t>
    <phoneticPr fontId="2" type="noConversion"/>
  </si>
  <si>
    <t>안산시</t>
    <phoneticPr fontId="2" type="noConversion"/>
  </si>
  <si>
    <t>고양시</t>
    <phoneticPr fontId="2" type="noConversion"/>
  </si>
  <si>
    <t>과천시</t>
    <phoneticPr fontId="2" type="noConversion"/>
  </si>
  <si>
    <t>구리시</t>
    <phoneticPr fontId="2" type="noConversion"/>
  </si>
  <si>
    <t>남양주시</t>
    <phoneticPr fontId="2" type="noConversion"/>
  </si>
  <si>
    <t>오산시</t>
    <phoneticPr fontId="2" type="noConversion"/>
  </si>
  <si>
    <t>시흥시</t>
    <phoneticPr fontId="2" type="noConversion"/>
  </si>
  <si>
    <t>군포시</t>
    <phoneticPr fontId="2" type="noConversion"/>
  </si>
  <si>
    <t>의왕시</t>
    <phoneticPr fontId="2" type="noConversion"/>
  </si>
  <si>
    <t>하남시</t>
    <phoneticPr fontId="2" type="noConversion"/>
  </si>
  <si>
    <t>용인시</t>
    <phoneticPr fontId="2" type="noConversion"/>
  </si>
  <si>
    <t>파주시</t>
    <phoneticPr fontId="2" type="noConversion"/>
  </si>
  <si>
    <t>이천시</t>
    <phoneticPr fontId="2" type="noConversion"/>
  </si>
  <si>
    <t>안성시</t>
    <phoneticPr fontId="2" type="noConversion"/>
  </si>
  <si>
    <t>김포시</t>
    <phoneticPr fontId="2" type="noConversion"/>
  </si>
  <si>
    <t>여주시</t>
    <phoneticPr fontId="2" type="noConversion"/>
  </si>
  <si>
    <t>연천군</t>
    <phoneticPr fontId="2" type="noConversion"/>
  </si>
  <si>
    <t>가평군</t>
    <phoneticPr fontId="2" type="noConversion"/>
  </si>
  <si>
    <t>양평군</t>
    <phoneticPr fontId="2" type="noConversion"/>
  </si>
  <si>
    <t>화성시</t>
    <phoneticPr fontId="2" type="noConversion"/>
  </si>
  <si>
    <t>광주시</t>
    <phoneticPr fontId="2" type="noConversion"/>
  </si>
  <si>
    <t>양주시</t>
    <phoneticPr fontId="2" type="noConversion"/>
  </si>
  <si>
    <t>포천시</t>
    <phoneticPr fontId="2" type="noConversion"/>
  </si>
  <si>
    <t>경기도</t>
    <phoneticPr fontId="2" type="noConversion"/>
  </si>
  <si>
    <t>경기도 평균</t>
    <phoneticPr fontId="2" type="noConversion"/>
  </si>
  <si>
    <t>경기도</t>
    <phoneticPr fontId="2" type="noConversion"/>
  </si>
  <si>
    <t>연월</t>
    <phoneticPr fontId="2" type="noConversion"/>
  </si>
  <si>
    <t>구분</t>
    <phoneticPr fontId="2" type="noConversion"/>
  </si>
  <si>
    <t>전국 평균</t>
    <phoneticPr fontId="2" type="noConversion"/>
  </si>
  <si>
    <t>전국 표준편차</t>
    <phoneticPr fontId="2" type="noConversion"/>
  </si>
  <si>
    <t>2021.12</t>
  </si>
  <si>
    <t>2021.12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</si>
</sst>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.00_);[Red]\(#,##0.00\)"/>
    <numFmt numFmtId="177" formatCode="0_);[Red]\(0\)"/>
    <numFmt numFmtId="178" formatCode="#,##0.0000_ ;[Red]\-#,##0.0000\ "/>
    <numFmt numFmtId="179" formatCode="#,##0.00_ ;[Red]\-#,##0.00\ 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3" fontId="4" fillId="4" borderId="0" xfId="0" applyNumberFormat="1" applyFont="1" applyFill="1" applyBorder="1" applyAlignment="1" applyProtection="1">
      <alignment horizontal="center" vertical="center"/>
      <protection locked="0"/>
    </xf>
    <xf numFmtId="3" fontId="5" fillId="4" borderId="0" xfId="0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4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176" fontId="5" fillId="4" borderId="0" xfId="0" applyNumberFormat="1" applyFont="1" applyFill="1" applyBorder="1" applyAlignment="1" applyProtection="1">
      <alignment horizontal="center" vertical="center"/>
      <protection locked="0"/>
    </xf>
    <xf numFmtId="179" fontId="5" fillId="2" borderId="0" xfId="0" applyNumberFormat="1" applyFont="1" applyFill="1" applyBorder="1" applyAlignment="1" applyProtection="1">
      <alignment horizontal="right" vertical="center"/>
      <protection locked="0"/>
    </xf>
    <xf numFmtId="178" fontId="5" fillId="2" borderId="0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179" fontId="5" fillId="4" borderId="0" xfId="0" applyNumberFormat="1" applyFont="1" applyFill="1" applyBorder="1" applyAlignment="1" applyProtection="1">
      <alignment horizontal="right" vertical="center"/>
      <protection locked="0"/>
    </xf>
    <xf numFmtId="178" fontId="5" fillId="4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179" fontId="5" fillId="3" borderId="0" xfId="1" applyNumberFormat="1" applyFont="1" applyFill="1" applyBorder="1" applyAlignment="1" applyProtection="1">
      <alignment horizontal="right" vertical="center"/>
      <protection locked="0"/>
    </xf>
    <xf numFmtId="4" fontId="4" fillId="4" borderId="0" xfId="0" applyNumberFormat="1" applyFont="1" applyFill="1" applyBorder="1" applyAlignment="1" applyProtection="1">
      <alignment horizontal="center" vertical="center"/>
      <protection locked="0"/>
    </xf>
    <xf numFmtId="4" fontId="4" fillId="3" borderId="0" xfId="1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/>
      <protection locked="0"/>
    </xf>
    <xf numFmtId="179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79" fontId="6" fillId="0" borderId="0" xfId="1" applyNumberFormat="1" applyFont="1" applyFill="1" applyBorder="1" applyAlignment="1" applyProtection="1">
      <alignment horizontal="right" vertical="center"/>
      <protection locked="0"/>
    </xf>
    <xf numFmtId="178" fontId="6" fillId="0" borderId="0" xfId="1" applyNumberFormat="1" applyFont="1" applyFill="1" applyBorder="1" applyAlignment="1" applyProtection="1">
      <alignment horizontal="right" vertical="center"/>
      <protection locked="0"/>
    </xf>
    <xf numFmtId="179" fontId="6" fillId="2" borderId="0" xfId="1" applyNumberFormat="1" applyFont="1" applyFill="1" applyBorder="1" applyAlignment="1" applyProtection="1">
      <alignment horizontal="right" vertical="center"/>
      <protection locked="0"/>
    </xf>
    <xf numFmtId="179" fontId="7" fillId="2" borderId="0" xfId="1" applyNumberFormat="1" applyFont="1" applyFill="1" applyBorder="1" applyAlignment="1" applyProtection="1">
      <alignment horizontal="right" vertical="center"/>
      <protection locked="0"/>
    </xf>
    <xf numFmtId="178" fontId="7" fillId="2" borderId="0" xfId="1" applyNumberFormat="1" applyFont="1" applyFill="1" applyBorder="1" applyAlignment="1" applyProtection="1">
      <alignment horizontal="right" vertical="center"/>
      <protection locked="0"/>
    </xf>
    <xf numFmtId="178" fontId="6" fillId="2" borderId="0" xfId="1" applyNumberFormat="1" applyFont="1" applyFill="1" applyBorder="1" applyAlignment="1" applyProtection="1">
      <alignment horizontal="right" vertical="center"/>
      <protection locked="0"/>
    </xf>
    <xf numFmtId="179" fontId="6" fillId="0" borderId="0" xfId="5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8" fillId="0" borderId="0" xfId="0" applyNumberFormat="1" applyFont="1" applyFill="1" applyBorder="1" applyAlignment="1" applyProtection="1">
      <alignment horizontal="center" vertical="center"/>
      <protection locked="0"/>
    </xf>
    <xf numFmtId="179" fontId="6" fillId="0" borderId="0" xfId="7" applyNumberFormat="1" applyFont="1" applyFill="1" applyBorder="1" applyAlignment="1" applyProtection="1">
      <alignment horizontal="right" vertical="center"/>
      <protection locked="0"/>
    </xf>
    <xf numFmtId="179" fontId="4" fillId="0" borderId="0" xfId="1" applyNumberFormat="1" applyFont="1" applyFill="1" applyBorder="1" applyAlignment="1" applyProtection="1">
      <alignment horizontal="right" vertical="center"/>
      <protection locked="0"/>
    </xf>
    <xf numFmtId="179" fontId="4" fillId="0" borderId="0" xfId="11" applyNumberFormat="1" applyFont="1" applyFill="1" applyBorder="1" applyAlignment="1" applyProtection="1">
      <alignment horizontal="right" vertical="center"/>
      <protection locked="0"/>
    </xf>
    <xf numFmtId="179" fontId="8" fillId="0" borderId="0" xfId="1" applyNumberFormat="1" applyFont="1" applyFill="1" applyBorder="1" applyAlignment="1" applyProtection="1">
      <alignment horizontal="right" vertical="center"/>
      <protection locked="0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4" fontId="5" fillId="4" borderId="0" xfId="0" applyNumberFormat="1" applyFont="1" applyFill="1" applyBorder="1" applyAlignment="1" applyProtection="1">
      <alignment horizontal="center" vertical="center"/>
      <protection locked="0"/>
    </xf>
  </cellXfs>
  <cellStyles count="19">
    <cellStyle name="쉼표 [0]" xfId="1" builtinId="6"/>
    <cellStyle name="쉼표 [0] 2" xfId="2"/>
    <cellStyle name="쉼표 [0] 2 2" xfId="6"/>
    <cellStyle name="쉼표 [0] 2 2 2" xfId="10"/>
    <cellStyle name="쉼표 [0] 2 2 2 2" xfId="18"/>
    <cellStyle name="쉼표 [0] 2 2 3" xfId="14"/>
    <cellStyle name="쉼표 [0] 2 3" xfId="8"/>
    <cellStyle name="쉼표 [0] 2 3 2" xfId="16"/>
    <cellStyle name="쉼표 [0] 2 4" xfId="12"/>
    <cellStyle name="쉼표 [0] 3" xfId="5"/>
    <cellStyle name="쉼표 [0] 3 2" xfId="9"/>
    <cellStyle name="쉼표 [0] 3 2 2" xfId="17"/>
    <cellStyle name="쉼표 [0] 3 3" xfId="13"/>
    <cellStyle name="쉼표 [0] 4" xfId="7"/>
    <cellStyle name="쉼표 [0] 4 2" xfId="15"/>
    <cellStyle name="쉼표 [0] 5" xfId="11"/>
    <cellStyle name="표준" xfId="0" builtinId="0"/>
    <cellStyle name="표준 2" xfId="3"/>
    <cellStyle name="표준 3" xfId="4"/>
  </cellStyles>
  <dxfs count="15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G50"/>
  <sheetViews>
    <sheetView tabSelected="1" zoomScale="85" zoomScaleNormal="85" workbookViewId="0">
      <pane xSplit="3" ySplit="6" topLeftCell="T7" activePane="bottomRight" state="frozen"/>
      <selection pane="topRight" activeCell="D1" sqref="D1"/>
      <selection pane="bottomLeft" activeCell="A7" sqref="A7"/>
      <selection pane="bottomRight" activeCell="W26" sqref="W26"/>
    </sheetView>
  </sheetViews>
  <sheetFormatPr defaultColWidth="8.88671875" defaultRowHeight="13.5" x14ac:dyDescent="0.15"/>
  <cols>
    <col min="1" max="1" width="8.5546875" style="3" customWidth="1"/>
    <col min="2" max="2" width="12.109375" style="3" bestFit="1" customWidth="1"/>
    <col min="3" max="3" width="16.109375" style="3" bestFit="1" customWidth="1"/>
    <col min="4" max="7" width="7.88671875" style="3" bestFit="1" customWidth="1"/>
    <col min="8" max="8" width="10" style="3" bestFit="1" customWidth="1"/>
    <col min="9" max="9" width="12.6640625" style="18" bestFit="1" customWidth="1"/>
    <col min="10" max="10" width="7.5546875" style="18" bestFit="1" customWidth="1"/>
    <col min="11" max="11" width="7.33203125" style="18" bestFit="1" customWidth="1"/>
    <col min="12" max="12" width="8.88671875" style="18" bestFit="1" customWidth="1"/>
    <col min="13" max="13" width="8.77734375" style="18" bestFit="1" customWidth="1"/>
    <col min="14" max="14" width="7.88671875" style="18" bestFit="1" customWidth="1"/>
    <col min="15" max="15" width="7.88671875" style="3" bestFit="1" customWidth="1"/>
    <col min="16" max="16" width="7.33203125" style="3" bestFit="1" customWidth="1"/>
    <col min="17" max="17" width="7.44140625" style="3" bestFit="1" customWidth="1"/>
    <col min="18" max="21" width="8.109375" style="3" bestFit="1" customWidth="1"/>
    <col min="22" max="23" width="8.77734375" style="3" bestFit="1" customWidth="1"/>
    <col min="24" max="24" width="8.109375" style="3" bestFit="1" customWidth="1"/>
    <col min="25" max="25" width="7.44140625" style="3" bestFit="1" customWidth="1"/>
    <col min="26" max="29" width="8.109375" style="3" bestFit="1" customWidth="1"/>
    <col min="30" max="30" width="9.33203125" style="3" bestFit="1" customWidth="1"/>
    <col min="31" max="31" width="8.77734375" style="3" bestFit="1" customWidth="1"/>
    <col min="32" max="32" width="14.109375" style="3" bestFit="1" customWidth="1"/>
    <col min="33" max="16384" width="8.88671875" style="3"/>
  </cols>
  <sheetData>
    <row r="1" spans="1:32" x14ac:dyDescent="0.15">
      <c r="A1" s="1"/>
      <c r="B1" s="1"/>
      <c r="C1" s="2"/>
      <c r="D1" s="38" t="s">
        <v>0</v>
      </c>
      <c r="E1" s="38"/>
      <c r="F1" s="38" t="s">
        <v>1</v>
      </c>
      <c r="G1" s="38"/>
      <c r="H1" s="38" t="s">
        <v>2</v>
      </c>
      <c r="I1" s="39" t="s">
        <v>3</v>
      </c>
      <c r="J1" s="39"/>
      <c r="K1" s="39"/>
      <c r="L1" s="39"/>
      <c r="M1" s="39"/>
      <c r="N1" s="39"/>
      <c r="O1" s="38" t="s">
        <v>4</v>
      </c>
      <c r="P1" s="38"/>
      <c r="Q1" s="38"/>
      <c r="R1" s="38"/>
      <c r="S1" s="38"/>
      <c r="T1" s="38"/>
      <c r="U1" s="38"/>
      <c r="V1" s="38"/>
      <c r="W1" s="38"/>
      <c r="X1" s="38" t="s">
        <v>5</v>
      </c>
      <c r="Y1" s="38"/>
      <c r="Z1" s="38"/>
      <c r="AA1" s="38"/>
      <c r="AB1" s="38"/>
      <c r="AC1" s="38"/>
      <c r="AD1" s="38"/>
      <c r="AE1" s="38"/>
      <c r="AF1" s="38" t="s">
        <v>6</v>
      </c>
    </row>
    <row r="2" spans="1:32" x14ac:dyDescent="0.15">
      <c r="A2" s="1"/>
      <c r="B2" s="1"/>
      <c r="C2" s="2"/>
      <c r="D2" s="38" t="s">
        <v>7</v>
      </c>
      <c r="E2" s="38" t="s">
        <v>8</v>
      </c>
      <c r="F2" s="38" t="s">
        <v>7</v>
      </c>
      <c r="G2" s="38" t="s">
        <v>8</v>
      </c>
      <c r="H2" s="38"/>
      <c r="I2" s="39" t="s">
        <v>24</v>
      </c>
      <c r="J2" s="39"/>
      <c r="K2" s="39"/>
      <c r="L2" s="39" t="s">
        <v>20</v>
      </c>
      <c r="M2" s="39"/>
      <c r="N2" s="39"/>
      <c r="O2" s="38" t="s">
        <v>23</v>
      </c>
      <c r="P2" s="38"/>
      <c r="Q2" s="38"/>
      <c r="R2" s="38"/>
      <c r="S2" s="38"/>
      <c r="T2" s="38"/>
      <c r="U2" s="38"/>
      <c r="V2" s="38" t="s">
        <v>9</v>
      </c>
      <c r="W2" s="38"/>
      <c r="X2" s="38" t="s">
        <v>23</v>
      </c>
      <c r="Y2" s="38"/>
      <c r="Z2" s="38"/>
      <c r="AA2" s="38"/>
      <c r="AB2" s="38"/>
      <c r="AC2" s="38"/>
      <c r="AD2" s="38" t="s">
        <v>9</v>
      </c>
      <c r="AE2" s="38"/>
      <c r="AF2" s="38"/>
    </row>
    <row r="3" spans="1:32" ht="27" x14ac:dyDescent="0.15">
      <c r="A3" s="1"/>
      <c r="B3" s="1"/>
      <c r="C3" s="2"/>
      <c r="D3" s="38"/>
      <c r="E3" s="38"/>
      <c r="F3" s="38"/>
      <c r="G3" s="38"/>
      <c r="H3" s="38"/>
      <c r="I3" s="4" t="s">
        <v>10</v>
      </c>
      <c r="J3" s="4" t="s">
        <v>21</v>
      </c>
      <c r="K3" s="4" t="s">
        <v>22</v>
      </c>
      <c r="L3" s="4" t="s">
        <v>10</v>
      </c>
      <c r="M3" s="4" t="s">
        <v>21</v>
      </c>
      <c r="N3" s="4" t="s">
        <v>22</v>
      </c>
      <c r="O3" s="5" t="s">
        <v>11</v>
      </c>
      <c r="P3" s="6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6" t="s">
        <v>18</v>
      </c>
      <c r="W3" s="6" t="s">
        <v>19</v>
      </c>
      <c r="X3" s="6" t="s">
        <v>12</v>
      </c>
      <c r="Y3" s="5" t="s">
        <v>13</v>
      </c>
      <c r="Z3" s="5" t="s">
        <v>14</v>
      </c>
      <c r="AA3" s="5" t="s">
        <v>15</v>
      </c>
      <c r="AB3" s="5" t="s">
        <v>16</v>
      </c>
      <c r="AC3" s="5" t="s">
        <v>17</v>
      </c>
      <c r="AD3" s="6" t="s">
        <v>18</v>
      </c>
      <c r="AE3" s="6" t="s">
        <v>19</v>
      </c>
      <c r="AF3" s="38"/>
    </row>
    <row r="4" spans="1:32" s="10" customFormat="1" ht="16.5" hidden="1" customHeight="1" x14ac:dyDescent="0.15">
      <c r="A4" s="7"/>
      <c r="B4" s="7"/>
      <c r="C4" s="7" t="s">
        <v>61</v>
      </c>
      <c r="D4" s="8" t="e">
        <f>AVERAGE(#REF!,#REF!,#REF!,#REF!,#REF!,#REF!,#REF!,#REF!,D8:D38,#REF!,#REF!,#REF!,#REF!,#REF!,#REF!,#REF!,#REF!)</f>
        <v>#REF!</v>
      </c>
      <c r="E4" s="8" t="e">
        <f>AVERAGE(#REF!,#REF!,#REF!,#REF!,#REF!,#REF!,#REF!,#REF!,E8:E38,#REF!,#REF!,#REF!,#REF!,#REF!,#REF!,#REF!,#REF!)</f>
        <v>#REF!</v>
      </c>
      <c r="F4" s="8" t="e">
        <f>AVERAGE(#REF!,#REF!,#REF!,#REF!,#REF!,#REF!,#REF!,#REF!,F8:F38,#REF!,#REF!,#REF!,#REF!,#REF!,#REF!,#REF!,#REF!)</f>
        <v>#REF!</v>
      </c>
      <c r="G4" s="8" t="e">
        <f>AVERAGE(#REF!,#REF!,#REF!,#REF!,#REF!,#REF!,#REF!,#REF!,G8:G38,#REF!,#REF!,#REF!,#REF!,#REF!,#REF!,#REF!,#REF!)</f>
        <v>#REF!</v>
      </c>
      <c r="H4" s="8" t="e">
        <f>AVERAGE(#REF!,#REF!,#REF!,#REF!,#REF!,#REF!,#REF!,#REF!,H8:H38,#REF!,#REF!,#REF!,#REF!,#REF!,#REF!,#REF!,#REF!)</f>
        <v>#REF!</v>
      </c>
      <c r="I4" s="9" t="e">
        <f>AVERAGE(#REF!,#REF!,#REF!,#REF!,#REF!,#REF!,#REF!,#REF!,I8:I38,#REF!,#REF!,#REF!,#REF!,#REF!,#REF!,#REF!,#REF!)</f>
        <v>#REF!</v>
      </c>
      <c r="J4" s="9" t="e">
        <f>AVERAGE(#REF!,#REF!,#REF!,#REF!,#REF!,#REF!,#REF!,#REF!,J8:J38,#REF!,#REF!,#REF!,#REF!,#REF!,#REF!,#REF!,#REF!)</f>
        <v>#REF!</v>
      </c>
      <c r="K4" s="9" t="e">
        <f>AVERAGE(#REF!,#REF!,#REF!,#REF!,#REF!,#REF!,#REF!,#REF!,K8:K38,#REF!,#REF!,#REF!,#REF!,#REF!,#REF!,#REF!,#REF!)</f>
        <v>#REF!</v>
      </c>
      <c r="L4" s="8" t="e">
        <f>AVERAGE(#REF!,#REF!,#REF!,#REF!,#REF!,#REF!,#REF!,#REF!,L8:L38,#REF!,#REF!,#REF!,#REF!,#REF!,#REF!,#REF!,#REF!)</f>
        <v>#REF!</v>
      </c>
      <c r="M4" s="8" t="e">
        <f>AVERAGE(#REF!,#REF!,#REF!,#REF!,#REF!,#REF!,#REF!,#REF!,M8:M38,#REF!,#REF!,#REF!,#REF!,#REF!,#REF!,#REF!,#REF!)</f>
        <v>#REF!</v>
      </c>
      <c r="N4" s="8" t="e">
        <f>AVERAGE(#REF!,#REF!,#REF!,#REF!,#REF!,#REF!,#REF!,#REF!,N8:N38,#REF!,#REF!,#REF!,#REF!,#REF!,#REF!,#REF!,#REF!)</f>
        <v>#REF!</v>
      </c>
      <c r="O4" s="8" t="e">
        <f>AVERAGE(#REF!,#REF!,#REF!,#REF!,#REF!,#REF!,#REF!,#REF!,O8:O38,#REF!,#REF!,#REF!,#REF!,#REF!,#REF!,#REF!,#REF!)</f>
        <v>#REF!</v>
      </c>
      <c r="P4" s="8" t="e">
        <f>AVERAGE(#REF!,#REF!,#REF!,#REF!,#REF!,#REF!,#REF!,#REF!,P8:P38,#REF!,#REF!,#REF!,#REF!,#REF!,#REF!,#REF!,#REF!)</f>
        <v>#REF!</v>
      </c>
      <c r="Q4" s="8" t="e">
        <f>AVERAGE(#REF!,#REF!,#REF!,#REF!,#REF!,#REF!,#REF!,#REF!,Q8:Q38,#REF!,#REF!,#REF!,#REF!,#REF!,#REF!,#REF!,#REF!)</f>
        <v>#REF!</v>
      </c>
      <c r="R4" s="8" t="e">
        <f>AVERAGE(#REF!,#REF!,#REF!,#REF!,#REF!,#REF!,#REF!,#REF!,R8:R38,#REF!,#REF!,#REF!,#REF!,#REF!,#REF!,#REF!,#REF!)</f>
        <v>#REF!</v>
      </c>
      <c r="S4" s="8" t="e">
        <f>AVERAGE(#REF!,#REF!,#REF!,#REF!,#REF!,#REF!,#REF!,#REF!,S8:S38,#REF!,#REF!,#REF!,#REF!,#REF!,#REF!,#REF!,#REF!)</f>
        <v>#REF!</v>
      </c>
      <c r="T4" s="8" t="e">
        <f>AVERAGE(#REF!,#REF!,#REF!,#REF!,#REF!,#REF!,#REF!,#REF!,T8:T38,#REF!,#REF!,#REF!,#REF!,#REF!,#REF!,#REF!,#REF!)</f>
        <v>#REF!</v>
      </c>
      <c r="U4" s="8" t="e">
        <f>AVERAGE(#REF!,#REF!,#REF!,#REF!,#REF!,#REF!,#REF!,#REF!,U8:U38,#REF!,#REF!,#REF!,#REF!,#REF!,#REF!,#REF!,#REF!)</f>
        <v>#REF!</v>
      </c>
      <c r="V4" s="8" t="e">
        <f>AVERAGE(#REF!,#REF!,#REF!,#REF!,#REF!,#REF!,#REF!,#REF!,V8:V38,#REF!,#REF!,#REF!,#REF!,#REF!,#REF!,#REF!,#REF!)</f>
        <v>#REF!</v>
      </c>
      <c r="W4" s="8" t="e">
        <f>AVERAGE(#REF!,#REF!,#REF!,#REF!,#REF!,#REF!,#REF!,#REF!,W8:W38,#REF!,#REF!,#REF!,#REF!,#REF!,#REF!,#REF!,#REF!)</f>
        <v>#REF!</v>
      </c>
      <c r="X4" s="8" t="e">
        <f>AVERAGE(#REF!,#REF!,#REF!,#REF!,#REF!,#REF!,#REF!,#REF!,X8:X38,#REF!,#REF!,#REF!,#REF!,#REF!,#REF!,#REF!,#REF!)</f>
        <v>#REF!</v>
      </c>
      <c r="Y4" s="8" t="e">
        <f>AVERAGE(#REF!,#REF!,#REF!,#REF!,#REF!,#REF!,#REF!,#REF!,Y8:Y38,#REF!,#REF!,#REF!,#REF!,#REF!,#REF!,#REF!,#REF!)</f>
        <v>#REF!</v>
      </c>
      <c r="Z4" s="8" t="e">
        <f>AVERAGE(#REF!,#REF!,#REF!,#REF!,#REF!,#REF!,#REF!,#REF!,Z8:Z38,#REF!,#REF!,#REF!,#REF!,#REF!,#REF!,#REF!,#REF!)</f>
        <v>#REF!</v>
      </c>
      <c r="AA4" s="8" t="e">
        <f>AVERAGE(#REF!,#REF!,#REF!,#REF!,#REF!,#REF!,#REF!,#REF!,AA8:AA38,#REF!,#REF!,#REF!,#REF!,#REF!,#REF!,#REF!,#REF!)</f>
        <v>#REF!</v>
      </c>
      <c r="AB4" s="8" t="e">
        <f>AVERAGE(#REF!,#REF!,#REF!,#REF!,#REF!,#REF!,#REF!,#REF!,AB8:AB38,#REF!,#REF!,#REF!,#REF!,#REF!,#REF!,#REF!,#REF!)</f>
        <v>#REF!</v>
      </c>
      <c r="AC4" s="8" t="e">
        <f>AVERAGE(#REF!,#REF!,#REF!,#REF!,#REF!,#REF!,#REF!,#REF!,AC8:AC38,#REF!,#REF!,#REF!,#REF!,#REF!,#REF!,#REF!,#REF!)</f>
        <v>#REF!</v>
      </c>
      <c r="AD4" s="8" t="e">
        <f>AVERAGE(#REF!,#REF!,#REF!,#REF!,#REF!,#REF!,#REF!,#REF!,AD8:AD38,#REF!,#REF!,#REF!,#REF!,#REF!,#REF!,#REF!,#REF!)</f>
        <v>#REF!</v>
      </c>
      <c r="AE4" s="8" t="e">
        <f>AVERAGE(#REF!,#REF!,#REF!,#REF!,#REF!,#REF!,#REF!,#REF!,AE8:AE38,#REF!,#REF!,#REF!,#REF!,#REF!,#REF!,#REF!,#REF!)</f>
        <v>#REF!</v>
      </c>
      <c r="AF4" s="8" t="e">
        <f>AVERAGE(#REF!,#REF!,#REF!,#REF!,#REF!,#REF!,#REF!,#REF!,AF8:AF38,#REF!,#REF!,#REF!,#REF!,#REF!,#REF!,#REF!,#REF!)</f>
        <v>#REF!</v>
      </c>
    </row>
    <row r="5" spans="1:32" s="10" customFormat="1" hidden="1" x14ac:dyDescent="0.15">
      <c r="A5" s="7"/>
      <c r="B5" s="7"/>
      <c r="C5" s="7" t="s">
        <v>62</v>
      </c>
      <c r="D5" s="8" t="e">
        <f>STDEV(#REF!,#REF!,#REF!,#REF!,#REF!,#REF!,#REF!,#REF!,D8:D38,#REF!,#REF!,#REF!,#REF!,#REF!,#REF!,#REF!,#REF!)</f>
        <v>#REF!</v>
      </c>
      <c r="E5" s="8" t="e">
        <f>STDEV(#REF!,#REF!,#REF!,#REF!,#REF!,#REF!,#REF!,#REF!,E8:E38,#REF!,#REF!,#REF!,#REF!,#REF!,#REF!,#REF!,#REF!)</f>
        <v>#REF!</v>
      </c>
      <c r="F5" s="8" t="e">
        <f>STDEV(#REF!,#REF!,#REF!,#REF!,#REF!,#REF!,#REF!,#REF!,F8:F38,#REF!,#REF!,#REF!,#REF!,#REF!,#REF!,#REF!,#REF!)</f>
        <v>#REF!</v>
      </c>
      <c r="G5" s="8" t="e">
        <f>STDEV(#REF!,#REF!,#REF!,#REF!,#REF!,#REF!,#REF!,#REF!,G8:G38,#REF!,#REF!,#REF!,#REF!,#REF!,#REF!,#REF!,#REF!)</f>
        <v>#REF!</v>
      </c>
      <c r="H5" s="8" t="e">
        <f>STDEV(#REF!,#REF!,#REF!,#REF!,#REF!,#REF!,#REF!,#REF!,H8:H38,#REF!,#REF!,#REF!,#REF!,#REF!,#REF!,#REF!,#REF!)</f>
        <v>#REF!</v>
      </c>
      <c r="I5" s="9" t="e">
        <f>STDEV(#REF!,#REF!,#REF!,#REF!,#REF!,#REF!,#REF!,#REF!,I8:I38,#REF!,#REF!,#REF!,#REF!,#REF!,#REF!,#REF!,#REF!)</f>
        <v>#REF!</v>
      </c>
      <c r="J5" s="9" t="e">
        <f>STDEV(#REF!,#REF!,#REF!,#REF!,#REF!,#REF!,#REF!,#REF!,J8:J38,#REF!,#REF!,#REF!,#REF!,#REF!,#REF!,#REF!,#REF!)</f>
        <v>#REF!</v>
      </c>
      <c r="K5" s="9" t="e">
        <f>STDEV(#REF!,#REF!,#REF!,#REF!,#REF!,#REF!,#REF!,#REF!,K8:K38,#REF!,#REF!,#REF!,#REF!,#REF!,#REF!,#REF!,#REF!)</f>
        <v>#REF!</v>
      </c>
      <c r="L5" s="8" t="e">
        <f>STDEV(#REF!,#REF!,#REF!,#REF!,#REF!,#REF!,#REF!,#REF!,L8:L38,#REF!,#REF!,#REF!,#REF!,#REF!,#REF!,#REF!,#REF!)</f>
        <v>#REF!</v>
      </c>
      <c r="M5" s="8" t="e">
        <f>STDEV(#REF!,#REF!,#REF!,#REF!,#REF!,#REF!,#REF!,#REF!,M8:M38,#REF!,#REF!,#REF!,#REF!,#REF!,#REF!,#REF!,#REF!)</f>
        <v>#REF!</v>
      </c>
      <c r="N5" s="8" t="e">
        <f>STDEV(#REF!,#REF!,#REF!,#REF!,#REF!,#REF!,#REF!,#REF!,N8:N38,#REF!,#REF!,#REF!,#REF!,#REF!,#REF!,#REF!,#REF!)</f>
        <v>#REF!</v>
      </c>
      <c r="O5" s="8" t="e">
        <f>STDEV(#REF!,#REF!,#REF!,#REF!,#REF!,#REF!,#REF!,#REF!,O8:O38,#REF!,#REF!,#REF!,#REF!,#REF!,#REF!,#REF!,#REF!)</f>
        <v>#REF!</v>
      </c>
      <c r="P5" s="8" t="e">
        <f>STDEV(#REF!,#REF!,#REF!,#REF!,#REF!,#REF!,#REF!,#REF!,P8:P38,#REF!,#REF!,#REF!,#REF!,#REF!,#REF!,#REF!,#REF!)</f>
        <v>#REF!</v>
      </c>
      <c r="Q5" s="8" t="e">
        <f>STDEV(#REF!,#REF!,#REF!,#REF!,#REF!,#REF!,#REF!,#REF!,Q8:Q38,#REF!,#REF!,#REF!,#REF!,#REF!,#REF!,#REF!,#REF!)</f>
        <v>#REF!</v>
      </c>
      <c r="R5" s="8" t="e">
        <f>STDEV(#REF!,#REF!,#REF!,#REF!,#REF!,#REF!,#REF!,#REF!,R8:R38,#REF!,#REF!,#REF!,#REF!,#REF!,#REF!,#REF!,#REF!)</f>
        <v>#REF!</v>
      </c>
      <c r="S5" s="8" t="e">
        <f>STDEV(#REF!,#REF!,#REF!,#REF!,#REF!,#REF!,#REF!,#REF!,S8:S38,#REF!,#REF!,#REF!,#REF!,#REF!,#REF!,#REF!,#REF!)</f>
        <v>#REF!</v>
      </c>
      <c r="T5" s="8" t="e">
        <f>STDEV(#REF!,#REF!,#REF!,#REF!,#REF!,#REF!,#REF!,#REF!,T8:T38,#REF!,#REF!,#REF!,#REF!,#REF!,#REF!,#REF!,#REF!)</f>
        <v>#REF!</v>
      </c>
      <c r="U5" s="8" t="e">
        <f>STDEV(#REF!,#REF!,#REF!,#REF!,#REF!,#REF!,#REF!,#REF!,U8:U38,#REF!,#REF!,#REF!,#REF!,#REF!,#REF!,#REF!,#REF!)</f>
        <v>#REF!</v>
      </c>
      <c r="V5" s="8" t="e">
        <f>STDEV(#REF!,#REF!,#REF!,#REF!,#REF!,#REF!,#REF!,#REF!,V8:V38,#REF!,#REF!,#REF!,#REF!,#REF!,#REF!,#REF!,#REF!)</f>
        <v>#REF!</v>
      </c>
      <c r="W5" s="8" t="e">
        <f>STDEV(#REF!,#REF!,#REF!,#REF!,#REF!,#REF!,#REF!,#REF!,W8:W38,#REF!,#REF!,#REF!,#REF!,#REF!,#REF!,#REF!,#REF!)</f>
        <v>#REF!</v>
      </c>
      <c r="X5" s="8" t="e">
        <f>STDEV(#REF!,#REF!,#REF!,#REF!,#REF!,#REF!,#REF!,#REF!,X8:X38,#REF!,#REF!,#REF!,#REF!,#REF!,#REF!,#REF!,#REF!)</f>
        <v>#REF!</v>
      </c>
      <c r="Y5" s="8" t="e">
        <f>STDEV(#REF!,#REF!,#REF!,#REF!,#REF!,#REF!,#REF!,#REF!,Y8:Y38,#REF!,#REF!,#REF!,#REF!,#REF!,#REF!,#REF!,#REF!)</f>
        <v>#REF!</v>
      </c>
      <c r="Z5" s="8" t="e">
        <f>STDEV(#REF!,#REF!,#REF!,#REF!,#REF!,#REF!,#REF!,#REF!,Z8:Z38,#REF!,#REF!,#REF!,#REF!,#REF!,#REF!,#REF!,#REF!)</f>
        <v>#REF!</v>
      </c>
      <c r="AA5" s="8" t="e">
        <f>STDEV(#REF!,#REF!,#REF!,#REF!,#REF!,#REF!,#REF!,#REF!,AA8:AA38,#REF!,#REF!,#REF!,#REF!,#REF!,#REF!,#REF!,#REF!)</f>
        <v>#REF!</v>
      </c>
      <c r="AB5" s="8" t="e">
        <f>STDEV(#REF!,#REF!,#REF!,#REF!,#REF!,#REF!,#REF!,#REF!,AB8:AB38,#REF!,#REF!,#REF!,#REF!,#REF!,#REF!,#REF!,#REF!)</f>
        <v>#REF!</v>
      </c>
      <c r="AC5" s="8" t="e">
        <f>STDEV(#REF!,#REF!,#REF!,#REF!,#REF!,#REF!,#REF!,#REF!,AC8:AC38,#REF!,#REF!,#REF!,#REF!,#REF!,#REF!,#REF!,#REF!)</f>
        <v>#REF!</v>
      </c>
      <c r="AD5" s="8" t="e">
        <f>STDEV(#REF!,#REF!,#REF!,#REF!,#REF!,#REF!,#REF!,#REF!,AD8:AD38,#REF!,#REF!,#REF!,#REF!,#REF!,#REF!,#REF!,#REF!)</f>
        <v>#REF!</v>
      </c>
      <c r="AE5" s="8" t="e">
        <f>STDEV(#REF!,#REF!,#REF!,#REF!,#REF!,#REF!,#REF!,#REF!,AE8:AE38,#REF!,#REF!,#REF!,#REF!,#REF!,#REF!,#REF!,#REF!)</f>
        <v>#REF!</v>
      </c>
      <c r="AF5" s="8" t="e">
        <f>STDEV(#REF!,#REF!,#REF!,#REF!,#REF!,#REF!,#REF!,#REF!,AF8:AF38,#REF!,#REF!,#REF!,#REF!,#REF!,#REF!,#REF!,#REF!)</f>
        <v>#REF!</v>
      </c>
    </row>
    <row r="6" spans="1:32" s="10" customFormat="1" x14ac:dyDescent="0.15">
      <c r="A6" s="7" t="s">
        <v>59</v>
      </c>
      <c r="B6" s="7" t="s">
        <v>60</v>
      </c>
      <c r="C6" s="7"/>
      <c r="D6" s="11"/>
      <c r="E6" s="11"/>
      <c r="F6" s="11"/>
      <c r="G6" s="11"/>
      <c r="H6" s="11"/>
      <c r="I6" s="12"/>
      <c r="J6" s="12"/>
      <c r="K6" s="1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14" customFormat="1" ht="27.75" customHeight="1" x14ac:dyDescent="0.15">
      <c r="A7" s="13" t="s">
        <v>64</v>
      </c>
      <c r="B7" s="7" t="s">
        <v>58</v>
      </c>
      <c r="C7" s="7" t="s">
        <v>57</v>
      </c>
      <c r="D7" s="15"/>
      <c r="E7" s="15"/>
      <c r="F7" s="28">
        <f t="shared" ref="F7:AF7" si="0">AVERAGE(F8:F38)</f>
        <v>1450</v>
      </c>
      <c r="G7" s="28">
        <f t="shared" si="0"/>
        <v>1500</v>
      </c>
      <c r="H7" s="28">
        <f t="shared" si="0"/>
        <v>3800</v>
      </c>
      <c r="I7" s="29">
        <f t="shared" si="0"/>
        <v>14.512299999999994</v>
      </c>
      <c r="J7" s="29">
        <f t="shared" si="0"/>
        <v>12.928400000000007</v>
      </c>
      <c r="K7" s="29">
        <f t="shared" si="0"/>
        <v>1.5839000000000001</v>
      </c>
      <c r="L7" s="28">
        <f t="shared" si="0"/>
        <v>7488.3468000000003</v>
      </c>
      <c r="M7" s="28">
        <f t="shared" si="0"/>
        <v>6671.0543999999954</v>
      </c>
      <c r="N7" s="28">
        <f t="shared" si="0"/>
        <v>817.29239999999959</v>
      </c>
      <c r="O7" s="28">
        <f t="shared" si="0"/>
        <v>784</v>
      </c>
      <c r="P7" s="28">
        <f t="shared" si="0"/>
        <v>538.83870967741939</v>
      </c>
      <c r="Q7" s="28">
        <f t="shared" si="0"/>
        <v>538.83870967741939</v>
      </c>
      <c r="R7" s="28">
        <f t="shared" si="0"/>
        <v>553.80645161290317</v>
      </c>
      <c r="S7" s="28">
        <f t="shared" si="0"/>
        <v>557.38709677419354</v>
      </c>
      <c r="T7" s="28">
        <f t="shared" si="0"/>
        <v>749.83870967741939</v>
      </c>
      <c r="U7" s="28">
        <f t="shared" si="0"/>
        <v>760.58064516129036</v>
      </c>
      <c r="V7" s="28">
        <f t="shared" si="0"/>
        <v>11739.096774193549</v>
      </c>
      <c r="W7" s="28">
        <f t="shared" si="0"/>
        <v>19291.193548387098</v>
      </c>
      <c r="X7" s="28">
        <f t="shared" si="0"/>
        <v>476.06451612903226</v>
      </c>
      <c r="Y7" s="28">
        <f t="shared" si="0"/>
        <v>476.06451612903226</v>
      </c>
      <c r="Z7" s="28">
        <f t="shared" si="0"/>
        <v>501.58064516129031</v>
      </c>
      <c r="AA7" s="28">
        <f t="shared" si="0"/>
        <v>499.09677419354841</v>
      </c>
      <c r="AB7" s="28">
        <f t="shared" si="0"/>
        <v>668.34193548387088</v>
      </c>
      <c r="AC7" s="28">
        <f t="shared" si="0"/>
        <v>669.70967741935488</v>
      </c>
      <c r="AD7" s="28">
        <f t="shared" si="0"/>
        <v>9756.5806451612898</v>
      </c>
      <c r="AE7" s="28">
        <f t="shared" si="0"/>
        <v>16446.83870967742</v>
      </c>
      <c r="AF7" s="28">
        <f t="shared" si="0"/>
        <v>588.06451612903231</v>
      </c>
    </row>
    <row r="8" spans="1:32" s="18" customFormat="1" ht="27.75" customHeight="1" x14ac:dyDescent="0.15">
      <c r="A8" s="13" t="s">
        <v>64</v>
      </c>
      <c r="B8" s="16" t="s">
        <v>56</v>
      </c>
      <c r="C8" s="16" t="s">
        <v>25</v>
      </c>
      <c r="D8" s="17"/>
      <c r="E8" s="17"/>
      <c r="F8" s="25">
        <v>1450</v>
      </c>
      <c r="G8" s="25">
        <v>1500</v>
      </c>
      <c r="H8" s="25">
        <v>3800</v>
      </c>
      <c r="I8" s="30">
        <f>J8+K8</f>
        <v>14.5123</v>
      </c>
      <c r="J8" s="26">
        <v>12.9284</v>
      </c>
      <c r="K8" s="26">
        <v>1.5839000000000001</v>
      </c>
      <c r="L8" s="27">
        <f>M8+N8</f>
        <v>7488.3468000000003</v>
      </c>
      <c r="M8" s="27">
        <f>J8*516</f>
        <v>6671.0544</v>
      </c>
      <c r="N8" s="27">
        <f>K8*516</f>
        <v>817.29240000000004</v>
      </c>
      <c r="O8" s="25">
        <v>1160</v>
      </c>
      <c r="P8" s="25">
        <v>470</v>
      </c>
      <c r="Q8" s="25">
        <v>470</v>
      </c>
      <c r="R8" s="25">
        <v>470</v>
      </c>
      <c r="S8" s="25">
        <v>470</v>
      </c>
      <c r="T8" s="25">
        <v>470</v>
      </c>
      <c r="U8" s="25">
        <v>470</v>
      </c>
      <c r="V8" s="27">
        <f t="shared" ref="V8:V38" si="1">O8+P8*1+Q8*9+R8*2+S8*8</f>
        <v>10560</v>
      </c>
      <c r="W8" s="27">
        <f t="shared" ref="W8:W37" si="2">O8+P8*1+Q8*9+R8*2+S8*8+T8*5+U8*5</f>
        <v>15260</v>
      </c>
      <c r="X8" s="25">
        <v>427</v>
      </c>
      <c r="Y8" s="25">
        <v>427</v>
      </c>
      <c r="Z8" s="25">
        <v>427</v>
      </c>
      <c r="AA8" s="25">
        <v>427</v>
      </c>
      <c r="AB8" s="25">
        <v>427</v>
      </c>
      <c r="AC8" s="25">
        <v>427</v>
      </c>
      <c r="AD8" s="27">
        <f>X8*1+Y8*9+Z8*2+AA8*8</f>
        <v>8540</v>
      </c>
      <c r="AE8" s="27">
        <f>X8*1+Y8*9+Z8*2+AA8*8+AB8*5+AC8*5</f>
        <v>12810</v>
      </c>
      <c r="AF8" s="25">
        <v>600</v>
      </c>
    </row>
    <row r="9" spans="1:32" s="18" customFormat="1" ht="27.75" customHeight="1" x14ac:dyDescent="0.15">
      <c r="A9" s="13" t="s">
        <v>63</v>
      </c>
      <c r="B9" s="16" t="s">
        <v>56</v>
      </c>
      <c r="C9" s="16" t="s">
        <v>26</v>
      </c>
      <c r="D9" s="17"/>
      <c r="E9" s="17"/>
      <c r="F9" s="25">
        <v>1450</v>
      </c>
      <c r="G9" s="25">
        <v>1500</v>
      </c>
      <c r="H9" s="25">
        <v>3800</v>
      </c>
      <c r="I9" s="30">
        <f t="shared" ref="I9:I38" si="3">J9+K9</f>
        <v>14.5123</v>
      </c>
      <c r="J9" s="26">
        <v>12.9284</v>
      </c>
      <c r="K9" s="26">
        <v>1.5839000000000001</v>
      </c>
      <c r="L9" s="27">
        <f t="shared" ref="L9:L38" si="4">M9+N9</f>
        <v>7488.3468000000003</v>
      </c>
      <c r="M9" s="27">
        <f t="shared" ref="M9:M38" si="5">J9*516</f>
        <v>6671.0544</v>
      </c>
      <c r="N9" s="27">
        <f t="shared" ref="N9:N38" si="6">K9*516</f>
        <v>817.29240000000004</v>
      </c>
      <c r="O9" s="25">
        <v>550</v>
      </c>
      <c r="P9" s="25">
        <v>270</v>
      </c>
      <c r="Q9" s="25">
        <v>270</v>
      </c>
      <c r="R9" s="25">
        <v>270</v>
      </c>
      <c r="S9" s="25">
        <v>270</v>
      </c>
      <c r="T9" s="25">
        <v>340</v>
      </c>
      <c r="U9" s="25">
        <v>340</v>
      </c>
      <c r="V9" s="27">
        <f t="shared" si="1"/>
        <v>5950</v>
      </c>
      <c r="W9" s="27">
        <f t="shared" si="2"/>
        <v>9350</v>
      </c>
      <c r="X9" s="25">
        <v>200</v>
      </c>
      <c r="Y9" s="25">
        <v>200</v>
      </c>
      <c r="Z9" s="25">
        <v>300</v>
      </c>
      <c r="AA9" s="25">
        <v>300</v>
      </c>
      <c r="AB9" s="25">
        <v>400</v>
      </c>
      <c r="AC9" s="25">
        <v>400</v>
      </c>
      <c r="AD9" s="27">
        <f t="shared" ref="AD9:AD38" si="7">X9*1+Y9*9+Z9*2+AA9*8</f>
        <v>5000</v>
      </c>
      <c r="AE9" s="27">
        <f t="shared" ref="AE9:AE38" si="8">X9*1+Y9*9+Z9*2+AA9*8+AB9*5+AC9*5</f>
        <v>9000</v>
      </c>
      <c r="AF9" s="25">
        <v>500</v>
      </c>
    </row>
    <row r="10" spans="1:32" s="18" customFormat="1" ht="27.75" customHeight="1" x14ac:dyDescent="0.15">
      <c r="A10" s="13" t="s">
        <v>63</v>
      </c>
      <c r="B10" s="16" t="s">
        <v>56</v>
      </c>
      <c r="C10" s="16" t="s">
        <v>27</v>
      </c>
      <c r="D10" s="17"/>
      <c r="E10" s="17"/>
      <c r="F10" s="25">
        <v>1450</v>
      </c>
      <c r="G10" s="25">
        <v>1500</v>
      </c>
      <c r="H10" s="25">
        <v>3800</v>
      </c>
      <c r="I10" s="30">
        <f t="shared" si="3"/>
        <v>14.5123</v>
      </c>
      <c r="J10" s="26">
        <v>12.9284</v>
      </c>
      <c r="K10" s="26">
        <v>1.5839000000000001</v>
      </c>
      <c r="L10" s="27">
        <f t="shared" si="4"/>
        <v>7488.3468000000003</v>
      </c>
      <c r="M10" s="27">
        <f t="shared" si="5"/>
        <v>6671.0544</v>
      </c>
      <c r="N10" s="27">
        <f t="shared" si="6"/>
        <v>817.29240000000004</v>
      </c>
      <c r="O10" s="25">
        <v>580</v>
      </c>
      <c r="P10" s="25">
        <v>580</v>
      </c>
      <c r="Q10" s="25">
        <v>580</v>
      </c>
      <c r="R10" s="25">
        <v>580</v>
      </c>
      <c r="S10" s="25">
        <v>580</v>
      </c>
      <c r="T10" s="25">
        <v>840</v>
      </c>
      <c r="U10" s="25">
        <v>840</v>
      </c>
      <c r="V10" s="27">
        <f t="shared" si="1"/>
        <v>12180</v>
      </c>
      <c r="W10" s="27">
        <f t="shared" si="2"/>
        <v>20580</v>
      </c>
      <c r="X10" s="25">
        <v>480</v>
      </c>
      <c r="Y10" s="25">
        <v>480</v>
      </c>
      <c r="Z10" s="25">
        <v>480</v>
      </c>
      <c r="AA10" s="25">
        <v>480</v>
      </c>
      <c r="AB10" s="25">
        <v>650</v>
      </c>
      <c r="AC10" s="25">
        <v>650</v>
      </c>
      <c r="AD10" s="27">
        <f t="shared" si="7"/>
        <v>9600</v>
      </c>
      <c r="AE10" s="27">
        <f t="shared" si="8"/>
        <v>16100</v>
      </c>
      <c r="AF10" s="25">
        <v>670</v>
      </c>
    </row>
    <row r="11" spans="1:32" s="18" customFormat="1" ht="27.75" customHeight="1" x14ac:dyDescent="0.15">
      <c r="A11" s="13" t="s">
        <v>63</v>
      </c>
      <c r="B11" s="16" t="s">
        <v>56</v>
      </c>
      <c r="C11" s="16" t="s">
        <v>28</v>
      </c>
      <c r="D11" s="17"/>
      <c r="E11" s="17"/>
      <c r="F11" s="25">
        <v>1450</v>
      </c>
      <c r="G11" s="25">
        <v>1500</v>
      </c>
      <c r="H11" s="25">
        <v>3800</v>
      </c>
      <c r="I11" s="30">
        <f t="shared" si="3"/>
        <v>14.5123</v>
      </c>
      <c r="J11" s="26">
        <v>12.9284</v>
      </c>
      <c r="K11" s="26">
        <v>1.5839000000000001</v>
      </c>
      <c r="L11" s="27">
        <f t="shared" si="4"/>
        <v>7488.3468000000003</v>
      </c>
      <c r="M11" s="27">
        <f t="shared" si="5"/>
        <v>6671.0544</v>
      </c>
      <c r="N11" s="27">
        <f t="shared" si="6"/>
        <v>817.29240000000004</v>
      </c>
      <c r="O11" s="25">
        <v>600</v>
      </c>
      <c r="P11" s="25">
        <v>440</v>
      </c>
      <c r="Q11" s="25">
        <v>440</v>
      </c>
      <c r="R11" s="25">
        <v>440</v>
      </c>
      <c r="S11" s="25">
        <v>440</v>
      </c>
      <c r="T11" s="25">
        <v>440</v>
      </c>
      <c r="U11" s="25">
        <v>440</v>
      </c>
      <c r="V11" s="27">
        <f t="shared" si="1"/>
        <v>9400</v>
      </c>
      <c r="W11" s="27">
        <f t="shared" si="2"/>
        <v>13800</v>
      </c>
      <c r="X11" s="25">
        <v>360</v>
      </c>
      <c r="Y11" s="25">
        <v>360</v>
      </c>
      <c r="Z11" s="25">
        <v>360</v>
      </c>
      <c r="AA11" s="25">
        <v>230</v>
      </c>
      <c r="AB11" s="25">
        <v>440</v>
      </c>
      <c r="AC11" s="25">
        <v>440</v>
      </c>
      <c r="AD11" s="27">
        <f t="shared" si="7"/>
        <v>6160</v>
      </c>
      <c r="AE11" s="27">
        <f t="shared" si="8"/>
        <v>10560</v>
      </c>
      <c r="AF11" s="25">
        <v>550</v>
      </c>
    </row>
    <row r="12" spans="1:32" s="18" customFormat="1" ht="27.75" customHeight="1" x14ac:dyDescent="0.15">
      <c r="A12" s="13" t="s">
        <v>63</v>
      </c>
      <c r="B12" s="16" t="s">
        <v>56</v>
      </c>
      <c r="C12" s="16" t="s">
        <v>29</v>
      </c>
      <c r="D12" s="17"/>
      <c r="E12" s="17"/>
      <c r="F12" s="25">
        <v>1450</v>
      </c>
      <c r="G12" s="25">
        <v>1500</v>
      </c>
      <c r="H12" s="25">
        <v>3800</v>
      </c>
      <c r="I12" s="30">
        <f t="shared" si="3"/>
        <v>14.5123</v>
      </c>
      <c r="J12" s="26">
        <v>12.9284</v>
      </c>
      <c r="K12" s="26">
        <v>1.5839000000000001</v>
      </c>
      <c r="L12" s="27">
        <f t="shared" si="4"/>
        <v>7488.3468000000003</v>
      </c>
      <c r="M12" s="27">
        <f t="shared" si="5"/>
        <v>6671.0544</v>
      </c>
      <c r="N12" s="27">
        <f t="shared" si="6"/>
        <v>817.29240000000004</v>
      </c>
      <c r="O12" s="25">
        <v>620</v>
      </c>
      <c r="P12" s="25">
        <v>410</v>
      </c>
      <c r="Q12" s="25">
        <v>410</v>
      </c>
      <c r="R12" s="25">
        <v>410</v>
      </c>
      <c r="S12" s="25">
        <v>410</v>
      </c>
      <c r="T12" s="25">
        <v>645</v>
      </c>
      <c r="U12" s="25">
        <v>645</v>
      </c>
      <c r="V12" s="27">
        <f t="shared" si="1"/>
        <v>8820</v>
      </c>
      <c r="W12" s="27">
        <f t="shared" si="2"/>
        <v>15270</v>
      </c>
      <c r="X12" s="25">
        <v>337</v>
      </c>
      <c r="Y12" s="25">
        <v>337</v>
      </c>
      <c r="Z12" s="25">
        <v>337</v>
      </c>
      <c r="AA12" s="25">
        <v>337</v>
      </c>
      <c r="AB12" s="25">
        <v>557</v>
      </c>
      <c r="AC12" s="25">
        <v>557</v>
      </c>
      <c r="AD12" s="27">
        <f t="shared" si="7"/>
        <v>6740</v>
      </c>
      <c r="AE12" s="27">
        <f t="shared" si="8"/>
        <v>12310</v>
      </c>
      <c r="AF12" s="25">
        <v>600</v>
      </c>
    </row>
    <row r="13" spans="1:32" s="18" customFormat="1" ht="27.75" customHeight="1" x14ac:dyDescent="0.15">
      <c r="A13" s="13" t="s">
        <v>63</v>
      </c>
      <c r="B13" s="16" t="s">
        <v>56</v>
      </c>
      <c r="C13" s="16" t="s">
        <v>30</v>
      </c>
      <c r="D13" s="17"/>
      <c r="E13" s="17"/>
      <c r="F13" s="25">
        <v>1450</v>
      </c>
      <c r="G13" s="25">
        <v>1500</v>
      </c>
      <c r="H13" s="25">
        <v>3800</v>
      </c>
      <c r="I13" s="30">
        <f t="shared" si="3"/>
        <v>14.5123</v>
      </c>
      <c r="J13" s="26">
        <v>12.9284</v>
      </c>
      <c r="K13" s="26">
        <v>1.5839000000000001</v>
      </c>
      <c r="L13" s="27">
        <f t="shared" si="4"/>
        <v>7488.3468000000003</v>
      </c>
      <c r="M13" s="27">
        <f t="shared" si="5"/>
        <v>6671.0544</v>
      </c>
      <c r="N13" s="27">
        <f t="shared" si="6"/>
        <v>817.29240000000004</v>
      </c>
      <c r="O13" s="25">
        <v>960</v>
      </c>
      <c r="P13" s="25">
        <v>370</v>
      </c>
      <c r="Q13" s="25">
        <v>370</v>
      </c>
      <c r="R13" s="25">
        <v>370</v>
      </c>
      <c r="S13" s="25">
        <v>370</v>
      </c>
      <c r="T13" s="25">
        <v>500</v>
      </c>
      <c r="U13" s="25">
        <v>500</v>
      </c>
      <c r="V13" s="27">
        <f t="shared" si="1"/>
        <v>8360</v>
      </c>
      <c r="W13" s="27">
        <f t="shared" si="2"/>
        <v>13360</v>
      </c>
      <c r="X13" s="25">
        <v>335</v>
      </c>
      <c r="Y13" s="25">
        <v>335</v>
      </c>
      <c r="Z13" s="25">
        <v>335</v>
      </c>
      <c r="AA13" s="25">
        <v>335</v>
      </c>
      <c r="AB13" s="25">
        <v>418</v>
      </c>
      <c r="AC13" s="25">
        <v>418</v>
      </c>
      <c r="AD13" s="27">
        <f t="shared" si="7"/>
        <v>6700</v>
      </c>
      <c r="AE13" s="27">
        <f t="shared" si="8"/>
        <v>10880</v>
      </c>
      <c r="AF13" s="25">
        <v>500</v>
      </c>
    </row>
    <row r="14" spans="1:32" s="18" customFormat="1" ht="27.75" customHeight="1" x14ac:dyDescent="0.15">
      <c r="A14" s="13" t="s">
        <v>63</v>
      </c>
      <c r="B14" s="16" t="s">
        <v>56</v>
      </c>
      <c r="C14" s="16" t="s">
        <v>31</v>
      </c>
      <c r="D14" s="17"/>
      <c r="E14" s="17"/>
      <c r="F14" s="25">
        <v>1450</v>
      </c>
      <c r="G14" s="25">
        <v>1500</v>
      </c>
      <c r="H14" s="25">
        <v>3800</v>
      </c>
      <c r="I14" s="30">
        <f t="shared" si="3"/>
        <v>14.5123</v>
      </c>
      <c r="J14" s="26">
        <v>12.9284</v>
      </c>
      <c r="K14" s="26">
        <v>1.5839000000000001</v>
      </c>
      <c r="L14" s="27">
        <f t="shared" si="4"/>
        <v>7488.3468000000003</v>
      </c>
      <c r="M14" s="27">
        <f t="shared" si="5"/>
        <v>6671.0544</v>
      </c>
      <c r="N14" s="27">
        <f t="shared" si="6"/>
        <v>817.29240000000004</v>
      </c>
      <c r="O14" s="25">
        <v>600</v>
      </c>
      <c r="P14" s="25">
        <v>550</v>
      </c>
      <c r="Q14" s="25">
        <v>550</v>
      </c>
      <c r="R14" s="25">
        <v>550</v>
      </c>
      <c r="S14" s="25">
        <v>550</v>
      </c>
      <c r="T14" s="25">
        <v>750</v>
      </c>
      <c r="U14" s="25">
        <v>750</v>
      </c>
      <c r="V14" s="27">
        <f t="shared" si="1"/>
        <v>11600</v>
      </c>
      <c r="W14" s="27">
        <f t="shared" si="2"/>
        <v>19100</v>
      </c>
      <c r="X14" s="25">
        <v>448</v>
      </c>
      <c r="Y14" s="25">
        <v>448</v>
      </c>
      <c r="Z14" s="25">
        <v>448</v>
      </c>
      <c r="AA14" s="25">
        <v>448</v>
      </c>
      <c r="AB14" s="25">
        <v>448</v>
      </c>
      <c r="AC14" s="25">
        <v>448</v>
      </c>
      <c r="AD14" s="27">
        <f t="shared" si="7"/>
        <v>8960</v>
      </c>
      <c r="AE14" s="27">
        <f t="shared" si="8"/>
        <v>13440</v>
      </c>
      <c r="AF14" s="25">
        <v>500</v>
      </c>
    </row>
    <row r="15" spans="1:32" s="18" customFormat="1" ht="27.75" customHeight="1" x14ac:dyDescent="0.15">
      <c r="A15" s="13" t="s">
        <v>63</v>
      </c>
      <c r="B15" s="16" t="s">
        <v>56</v>
      </c>
      <c r="C15" s="16" t="s">
        <v>32</v>
      </c>
      <c r="D15" s="17"/>
      <c r="E15" s="17"/>
      <c r="F15" s="25">
        <v>1450</v>
      </c>
      <c r="G15" s="25">
        <v>1500</v>
      </c>
      <c r="H15" s="25">
        <v>3800</v>
      </c>
      <c r="I15" s="30">
        <f t="shared" si="3"/>
        <v>14.5123</v>
      </c>
      <c r="J15" s="26">
        <v>12.9284</v>
      </c>
      <c r="K15" s="26">
        <v>1.5839000000000001</v>
      </c>
      <c r="L15" s="27">
        <f t="shared" si="4"/>
        <v>7488.3468000000003</v>
      </c>
      <c r="M15" s="27">
        <f t="shared" si="5"/>
        <v>6671.0544</v>
      </c>
      <c r="N15" s="27">
        <f t="shared" si="6"/>
        <v>817.29240000000004</v>
      </c>
      <c r="O15" s="25">
        <v>1250</v>
      </c>
      <c r="P15" s="25">
        <v>690</v>
      </c>
      <c r="Q15" s="25">
        <v>690</v>
      </c>
      <c r="R15" s="25">
        <v>690</v>
      </c>
      <c r="S15" s="25">
        <v>690</v>
      </c>
      <c r="T15" s="25">
        <v>1090</v>
      </c>
      <c r="U15" s="25">
        <v>1090</v>
      </c>
      <c r="V15" s="27">
        <f t="shared" si="1"/>
        <v>15050</v>
      </c>
      <c r="W15" s="27">
        <f t="shared" si="2"/>
        <v>25950</v>
      </c>
      <c r="X15" s="25">
        <v>442</v>
      </c>
      <c r="Y15" s="25">
        <v>442</v>
      </c>
      <c r="Z15" s="25">
        <v>442</v>
      </c>
      <c r="AA15" s="25">
        <v>442</v>
      </c>
      <c r="AB15" s="25">
        <v>602</v>
      </c>
      <c r="AC15" s="25">
        <v>602</v>
      </c>
      <c r="AD15" s="27">
        <f t="shared" si="7"/>
        <v>8840</v>
      </c>
      <c r="AE15" s="27">
        <f t="shared" si="8"/>
        <v>14860</v>
      </c>
      <c r="AF15" s="25">
        <v>550</v>
      </c>
    </row>
    <row r="16" spans="1:32" s="18" customFormat="1" ht="27.75" customHeight="1" x14ac:dyDescent="0.15">
      <c r="A16" s="13" t="s">
        <v>63</v>
      </c>
      <c r="B16" s="16" t="s">
        <v>56</v>
      </c>
      <c r="C16" s="16" t="s">
        <v>33</v>
      </c>
      <c r="D16" s="17"/>
      <c r="E16" s="17"/>
      <c r="F16" s="25">
        <v>1450</v>
      </c>
      <c r="G16" s="25">
        <v>1500</v>
      </c>
      <c r="H16" s="25">
        <v>3800</v>
      </c>
      <c r="I16" s="30">
        <f t="shared" si="3"/>
        <v>14.5123</v>
      </c>
      <c r="J16" s="26">
        <v>12.9284</v>
      </c>
      <c r="K16" s="26">
        <v>1.5839000000000001</v>
      </c>
      <c r="L16" s="27">
        <f t="shared" si="4"/>
        <v>7488.3468000000003</v>
      </c>
      <c r="M16" s="27">
        <f t="shared" si="5"/>
        <v>6671.0544</v>
      </c>
      <c r="N16" s="27">
        <f t="shared" si="6"/>
        <v>817.29240000000004</v>
      </c>
      <c r="O16" s="25">
        <v>570</v>
      </c>
      <c r="P16" s="25">
        <v>375</v>
      </c>
      <c r="Q16" s="25">
        <v>375</v>
      </c>
      <c r="R16" s="25">
        <v>375</v>
      </c>
      <c r="S16" s="25">
        <v>375</v>
      </c>
      <c r="T16" s="25">
        <v>560</v>
      </c>
      <c r="U16" s="25">
        <v>560</v>
      </c>
      <c r="V16" s="27">
        <f>O16+P16*1+Q16*9+R16*2+S16*8</f>
        <v>8070</v>
      </c>
      <c r="W16" s="27">
        <f t="shared" si="2"/>
        <v>13670</v>
      </c>
      <c r="X16" s="25">
        <v>250</v>
      </c>
      <c r="Y16" s="25">
        <v>250</v>
      </c>
      <c r="Z16" s="25">
        <v>250</v>
      </c>
      <c r="AA16" s="25">
        <v>250</v>
      </c>
      <c r="AB16" s="25">
        <v>390</v>
      </c>
      <c r="AC16" s="25">
        <v>390</v>
      </c>
      <c r="AD16" s="27">
        <f t="shared" si="7"/>
        <v>5000</v>
      </c>
      <c r="AE16" s="27">
        <f t="shared" si="8"/>
        <v>8900</v>
      </c>
      <c r="AF16" s="25">
        <v>500</v>
      </c>
    </row>
    <row r="17" spans="1:32" s="18" customFormat="1" ht="27.75" customHeight="1" x14ac:dyDescent="0.15">
      <c r="A17" s="13" t="s">
        <v>63</v>
      </c>
      <c r="B17" s="16" t="s">
        <v>56</v>
      </c>
      <c r="C17" s="16" t="s">
        <v>34</v>
      </c>
      <c r="D17" s="17"/>
      <c r="E17" s="17"/>
      <c r="F17" s="25">
        <v>1450</v>
      </c>
      <c r="G17" s="25">
        <v>1500</v>
      </c>
      <c r="H17" s="25">
        <v>3800</v>
      </c>
      <c r="I17" s="30">
        <f t="shared" si="3"/>
        <v>14.5123</v>
      </c>
      <c r="J17" s="26">
        <v>12.9284</v>
      </c>
      <c r="K17" s="26">
        <v>1.5839000000000001</v>
      </c>
      <c r="L17" s="27">
        <f t="shared" si="4"/>
        <v>7488.3468000000003</v>
      </c>
      <c r="M17" s="27">
        <f t="shared" si="5"/>
        <v>6671.0544</v>
      </c>
      <c r="N17" s="27">
        <f t="shared" si="6"/>
        <v>817.29240000000004</v>
      </c>
      <c r="O17" s="25">
        <v>1090</v>
      </c>
      <c r="P17" s="25">
        <v>495</v>
      </c>
      <c r="Q17" s="25">
        <v>495</v>
      </c>
      <c r="R17" s="25">
        <v>495</v>
      </c>
      <c r="S17" s="25">
        <v>495</v>
      </c>
      <c r="T17" s="25">
        <v>587</v>
      </c>
      <c r="U17" s="25">
        <v>587</v>
      </c>
      <c r="V17" s="27">
        <f t="shared" si="1"/>
        <v>10990</v>
      </c>
      <c r="W17" s="27">
        <f t="shared" si="2"/>
        <v>16860</v>
      </c>
      <c r="X17" s="25">
        <v>423</v>
      </c>
      <c r="Y17" s="25">
        <v>423</v>
      </c>
      <c r="Z17" s="25">
        <v>423</v>
      </c>
      <c r="AA17" s="25">
        <v>423</v>
      </c>
      <c r="AB17" s="25">
        <v>706</v>
      </c>
      <c r="AC17" s="25">
        <v>706</v>
      </c>
      <c r="AD17" s="27">
        <f t="shared" si="7"/>
        <v>8460</v>
      </c>
      <c r="AE17" s="27">
        <f t="shared" si="8"/>
        <v>15520</v>
      </c>
      <c r="AF17" s="25">
        <v>710</v>
      </c>
    </row>
    <row r="18" spans="1:32" s="18" customFormat="1" ht="27.75" customHeight="1" x14ac:dyDescent="0.15">
      <c r="A18" s="13" t="s">
        <v>63</v>
      </c>
      <c r="B18" s="16" t="s">
        <v>56</v>
      </c>
      <c r="C18" s="16" t="s">
        <v>35</v>
      </c>
      <c r="D18" s="17"/>
      <c r="E18" s="17"/>
      <c r="F18" s="25">
        <v>1450</v>
      </c>
      <c r="G18" s="25">
        <v>1500</v>
      </c>
      <c r="H18" s="25">
        <v>3800</v>
      </c>
      <c r="I18" s="30">
        <f t="shared" si="3"/>
        <v>14.5123</v>
      </c>
      <c r="J18" s="26">
        <v>12.9284</v>
      </c>
      <c r="K18" s="26">
        <v>1.5839000000000001</v>
      </c>
      <c r="L18" s="27">
        <f t="shared" si="4"/>
        <v>7488.3468000000003</v>
      </c>
      <c r="M18" s="27">
        <f t="shared" si="5"/>
        <v>6671.0544</v>
      </c>
      <c r="N18" s="27">
        <f t="shared" si="6"/>
        <v>817.29240000000004</v>
      </c>
      <c r="O18" s="25">
        <v>500</v>
      </c>
      <c r="P18" s="25">
        <v>450</v>
      </c>
      <c r="Q18" s="25">
        <v>450</v>
      </c>
      <c r="R18" s="25">
        <v>450</v>
      </c>
      <c r="S18" s="25">
        <v>450</v>
      </c>
      <c r="T18" s="25">
        <v>810</v>
      </c>
      <c r="U18" s="25">
        <v>810</v>
      </c>
      <c r="V18" s="27">
        <f t="shared" si="1"/>
        <v>9500</v>
      </c>
      <c r="W18" s="27">
        <f t="shared" si="2"/>
        <v>17600</v>
      </c>
      <c r="X18" s="25">
        <v>520</v>
      </c>
      <c r="Y18" s="25">
        <v>520</v>
      </c>
      <c r="Z18" s="25">
        <v>520</v>
      </c>
      <c r="AA18" s="25">
        <v>520</v>
      </c>
      <c r="AB18" s="25">
        <v>790</v>
      </c>
      <c r="AC18" s="25">
        <v>790</v>
      </c>
      <c r="AD18" s="27">
        <f t="shared" si="7"/>
        <v>10400</v>
      </c>
      <c r="AE18" s="27">
        <f t="shared" si="8"/>
        <v>18300</v>
      </c>
      <c r="AF18" s="25">
        <v>440</v>
      </c>
    </row>
    <row r="19" spans="1:32" s="18" customFormat="1" ht="27.75" customHeight="1" x14ac:dyDescent="0.15">
      <c r="A19" s="13" t="s">
        <v>63</v>
      </c>
      <c r="B19" s="16" t="s">
        <v>56</v>
      </c>
      <c r="C19" s="16" t="s">
        <v>36</v>
      </c>
      <c r="D19" s="17"/>
      <c r="E19" s="17"/>
      <c r="F19" s="25">
        <v>1450</v>
      </c>
      <c r="G19" s="25">
        <v>1500</v>
      </c>
      <c r="H19" s="25">
        <v>3800</v>
      </c>
      <c r="I19" s="30">
        <f t="shared" si="3"/>
        <v>14.5123</v>
      </c>
      <c r="J19" s="26">
        <v>12.9284</v>
      </c>
      <c r="K19" s="26">
        <v>1.5839000000000001</v>
      </c>
      <c r="L19" s="27">
        <f t="shared" si="4"/>
        <v>7488.3468000000003</v>
      </c>
      <c r="M19" s="27">
        <f t="shared" si="5"/>
        <v>6671.0544</v>
      </c>
      <c r="N19" s="27">
        <f t="shared" si="6"/>
        <v>817.29240000000004</v>
      </c>
      <c r="O19" s="25">
        <v>660</v>
      </c>
      <c r="P19" s="25">
        <v>480</v>
      </c>
      <c r="Q19" s="25">
        <v>480</v>
      </c>
      <c r="R19" s="25">
        <v>480</v>
      </c>
      <c r="S19" s="25">
        <v>480</v>
      </c>
      <c r="T19" s="25">
        <v>750</v>
      </c>
      <c r="U19" s="25">
        <v>750</v>
      </c>
      <c r="V19" s="27">
        <f t="shared" si="1"/>
        <v>10260</v>
      </c>
      <c r="W19" s="27">
        <f t="shared" si="2"/>
        <v>17760</v>
      </c>
      <c r="X19" s="25">
        <v>598</v>
      </c>
      <c r="Y19" s="25">
        <v>598</v>
      </c>
      <c r="Z19" s="25">
        <v>598</v>
      </c>
      <c r="AA19" s="25">
        <v>598</v>
      </c>
      <c r="AB19" s="25">
        <v>899</v>
      </c>
      <c r="AC19" s="25">
        <v>899</v>
      </c>
      <c r="AD19" s="27">
        <f>X19*1+Y19*9+Z19*2+AA19*8</f>
        <v>11960</v>
      </c>
      <c r="AE19" s="27">
        <f t="shared" si="8"/>
        <v>20950</v>
      </c>
      <c r="AF19" s="25">
        <v>510</v>
      </c>
    </row>
    <row r="20" spans="1:32" s="18" customFormat="1" ht="27.75" customHeight="1" x14ac:dyDescent="0.15">
      <c r="A20" s="13" t="s">
        <v>63</v>
      </c>
      <c r="B20" s="16" t="s">
        <v>56</v>
      </c>
      <c r="C20" s="16" t="s">
        <v>37</v>
      </c>
      <c r="D20" s="17"/>
      <c r="E20" s="17"/>
      <c r="F20" s="25">
        <v>1450</v>
      </c>
      <c r="G20" s="25">
        <v>1500</v>
      </c>
      <c r="H20" s="25">
        <v>3800</v>
      </c>
      <c r="I20" s="30">
        <f t="shared" si="3"/>
        <v>14.5123</v>
      </c>
      <c r="J20" s="26">
        <v>12.9284</v>
      </c>
      <c r="K20" s="26">
        <v>1.5839000000000001</v>
      </c>
      <c r="L20" s="27">
        <f t="shared" si="4"/>
        <v>7488.3468000000003</v>
      </c>
      <c r="M20" s="27">
        <f t="shared" si="5"/>
        <v>6671.0544</v>
      </c>
      <c r="N20" s="27">
        <f t="shared" si="6"/>
        <v>817.29240000000004</v>
      </c>
      <c r="O20" s="25">
        <v>710</v>
      </c>
      <c r="P20" s="25">
        <v>670</v>
      </c>
      <c r="Q20" s="25">
        <v>670</v>
      </c>
      <c r="R20" s="25">
        <v>670</v>
      </c>
      <c r="S20" s="25">
        <v>670</v>
      </c>
      <c r="T20" s="25">
        <v>1010</v>
      </c>
      <c r="U20" s="25">
        <v>1010</v>
      </c>
      <c r="V20" s="27">
        <f>O20+P20*1+Q20*9+R20*2+S20*8</f>
        <v>14110</v>
      </c>
      <c r="W20" s="27">
        <f t="shared" si="2"/>
        <v>24210</v>
      </c>
      <c r="X20" s="25">
        <v>588</v>
      </c>
      <c r="Y20" s="25">
        <v>588</v>
      </c>
      <c r="Z20" s="25">
        <v>588</v>
      </c>
      <c r="AA20" s="25">
        <v>588</v>
      </c>
      <c r="AB20" s="25">
        <v>785</v>
      </c>
      <c r="AC20" s="25">
        <v>785</v>
      </c>
      <c r="AD20" s="27">
        <f t="shared" si="7"/>
        <v>11760</v>
      </c>
      <c r="AE20" s="27">
        <f t="shared" si="8"/>
        <v>19610</v>
      </c>
      <c r="AF20" s="25">
        <v>740</v>
      </c>
    </row>
    <row r="21" spans="1:32" s="18" customFormat="1" ht="27.75" customHeight="1" x14ac:dyDescent="0.15">
      <c r="A21" s="13" t="s">
        <v>63</v>
      </c>
      <c r="B21" s="16" t="s">
        <v>56</v>
      </c>
      <c r="C21" s="16" t="s">
        <v>38</v>
      </c>
      <c r="D21" s="17"/>
      <c r="E21" s="17"/>
      <c r="F21" s="25">
        <v>1450</v>
      </c>
      <c r="G21" s="25">
        <v>1500</v>
      </c>
      <c r="H21" s="25">
        <v>3800</v>
      </c>
      <c r="I21" s="30">
        <f t="shared" si="3"/>
        <v>14.5123</v>
      </c>
      <c r="J21" s="26">
        <v>12.9284</v>
      </c>
      <c r="K21" s="26">
        <v>1.5839000000000001</v>
      </c>
      <c r="L21" s="27">
        <f t="shared" si="4"/>
        <v>7488.3468000000003</v>
      </c>
      <c r="M21" s="27">
        <f t="shared" si="5"/>
        <v>6671.0544</v>
      </c>
      <c r="N21" s="27">
        <f t="shared" si="6"/>
        <v>817.29240000000004</v>
      </c>
      <c r="O21" s="25">
        <v>780</v>
      </c>
      <c r="P21" s="25">
        <v>540</v>
      </c>
      <c r="Q21" s="25">
        <v>540</v>
      </c>
      <c r="R21" s="25">
        <v>540</v>
      </c>
      <c r="S21" s="25">
        <v>540</v>
      </c>
      <c r="T21" s="25">
        <v>540</v>
      </c>
      <c r="U21" s="25">
        <v>540</v>
      </c>
      <c r="V21" s="27">
        <f t="shared" si="1"/>
        <v>11580</v>
      </c>
      <c r="W21" s="27">
        <f t="shared" si="2"/>
        <v>16980</v>
      </c>
      <c r="X21" s="25">
        <v>420</v>
      </c>
      <c r="Y21" s="25">
        <v>420</v>
      </c>
      <c r="Z21" s="25">
        <v>420</v>
      </c>
      <c r="AA21" s="25">
        <v>420</v>
      </c>
      <c r="AB21" s="25">
        <v>710</v>
      </c>
      <c r="AC21" s="25">
        <v>710</v>
      </c>
      <c r="AD21" s="27">
        <f t="shared" si="7"/>
        <v>8400</v>
      </c>
      <c r="AE21" s="27">
        <f t="shared" si="8"/>
        <v>15500</v>
      </c>
      <c r="AF21" s="25">
        <v>480</v>
      </c>
    </row>
    <row r="22" spans="1:32" s="18" customFormat="1" ht="27.75" customHeight="1" x14ac:dyDescent="0.15">
      <c r="A22" s="13" t="s">
        <v>63</v>
      </c>
      <c r="B22" s="16" t="s">
        <v>56</v>
      </c>
      <c r="C22" s="16" t="s">
        <v>39</v>
      </c>
      <c r="D22" s="17"/>
      <c r="E22" s="17"/>
      <c r="F22" s="25">
        <v>1450</v>
      </c>
      <c r="G22" s="25">
        <v>1500</v>
      </c>
      <c r="H22" s="25">
        <v>3800</v>
      </c>
      <c r="I22" s="30">
        <f t="shared" si="3"/>
        <v>14.5123</v>
      </c>
      <c r="J22" s="26">
        <v>12.9284</v>
      </c>
      <c r="K22" s="26">
        <v>1.5839000000000001</v>
      </c>
      <c r="L22" s="27">
        <f t="shared" si="4"/>
        <v>7488.3468000000003</v>
      </c>
      <c r="M22" s="27">
        <f t="shared" si="5"/>
        <v>6671.0544</v>
      </c>
      <c r="N22" s="27">
        <f t="shared" si="6"/>
        <v>817.29240000000004</v>
      </c>
      <c r="O22" s="25">
        <v>530</v>
      </c>
      <c r="P22" s="25">
        <v>460</v>
      </c>
      <c r="Q22" s="25">
        <v>460</v>
      </c>
      <c r="R22" s="25">
        <v>460</v>
      </c>
      <c r="S22" s="25">
        <v>460</v>
      </c>
      <c r="T22" s="25">
        <v>650</v>
      </c>
      <c r="U22" s="25">
        <v>650</v>
      </c>
      <c r="V22" s="27">
        <f t="shared" si="1"/>
        <v>9730</v>
      </c>
      <c r="W22" s="27">
        <f t="shared" si="2"/>
        <v>16230</v>
      </c>
      <c r="X22" s="25">
        <v>460</v>
      </c>
      <c r="Y22" s="25">
        <v>460</v>
      </c>
      <c r="Z22" s="25">
        <v>460</v>
      </c>
      <c r="AA22" s="25">
        <v>460</v>
      </c>
      <c r="AB22" s="25">
        <v>610</v>
      </c>
      <c r="AC22" s="25">
        <v>610</v>
      </c>
      <c r="AD22" s="27">
        <f>X22*1+Y22*9+Z22*2+AA22*8</f>
        <v>9200</v>
      </c>
      <c r="AE22" s="27">
        <f t="shared" si="8"/>
        <v>15300</v>
      </c>
      <c r="AF22" s="25">
        <v>700</v>
      </c>
    </row>
    <row r="23" spans="1:32" s="18" customFormat="1" ht="27.75" customHeight="1" x14ac:dyDescent="0.15">
      <c r="A23" s="13" t="s">
        <v>63</v>
      </c>
      <c r="B23" s="16" t="s">
        <v>56</v>
      </c>
      <c r="C23" s="16" t="s">
        <v>40</v>
      </c>
      <c r="D23" s="17"/>
      <c r="E23" s="17"/>
      <c r="F23" s="25">
        <v>1450</v>
      </c>
      <c r="G23" s="25">
        <v>1500</v>
      </c>
      <c r="H23" s="25">
        <v>3800</v>
      </c>
      <c r="I23" s="30">
        <f t="shared" si="3"/>
        <v>14.5123</v>
      </c>
      <c r="J23" s="26">
        <v>12.9284</v>
      </c>
      <c r="K23" s="26">
        <v>1.5839000000000001</v>
      </c>
      <c r="L23" s="27">
        <f t="shared" si="4"/>
        <v>7488.3468000000003</v>
      </c>
      <c r="M23" s="27">
        <f t="shared" si="5"/>
        <v>6671.0544</v>
      </c>
      <c r="N23" s="27">
        <f t="shared" si="6"/>
        <v>817.29240000000004</v>
      </c>
      <c r="O23" s="25">
        <v>850</v>
      </c>
      <c r="P23" s="25">
        <v>540</v>
      </c>
      <c r="Q23" s="25">
        <v>540</v>
      </c>
      <c r="R23" s="25">
        <v>540</v>
      </c>
      <c r="S23" s="25">
        <v>540</v>
      </c>
      <c r="T23" s="25">
        <v>740</v>
      </c>
      <c r="U23" s="25">
        <v>740</v>
      </c>
      <c r="V23" s="27">
        <f t="shared" si="1"/>
        <v>11650</v>
      </c>
      <c r="W23" s="27">
        <f t="shared" si="2"/>
        <v>19050</v>
      </c>
      <c r="X23" s="25">
        <v>394</v>
      </c>
      <c r="Y23" s="25">
        <v>394</v>
      </c>
      <c r="Z23" s="25">
        <v>447</v>
      </c>
      <c r="AA23" s="25">
        <v>500</v>
      </c>
      <c r="AB23" s="25">
        <v>563.6</v>
      </c>
      <c r="AC23" s="25">
        <v>606</v>
      </c>
      <c r="AD23" s="27">
        <f t="shared" si="7"/>
        <v>8834</v>
      </c>
      <c r="AE23" s="27">
        <f t="shared" si="8"/>
        <v>14682</v>
      </c>
      <c r="AF23" s="35">
        <v>900</v>
      </c>
    </row>
    <row r="24" spans="1:32" s="18" customFormat="1" ht="27.75" customHeight="1" x14ac:dyDescent="0.15">
      <c r="A24" s="13" t="s">
        <v>63</v>
      </c>
      <c r="B24" s="16" t="s">
        <v>56</v>
      </c>
      <c r="C24" s="16" t="s">
        <v>41</v>
      </c>
      <c r="D24" s="17"/>
      <c r="E24" s="17"/>
      <c r="F24" s="25">
        <v>1450</v>
      </c>
      <c r="G24" s="25">
        <v>1500</v>
      </c>
      <c r="H24" s="25">
        <v>3800</v>
      </c>
      <c r="I24" s="30">
        <f t="shared" si="3"/>
        <v>14.5123</v>
      </c>
      <c r="J24" s="26">
        <v>12.9284</v>
      </c>
      <c r="K24" s="26">
        <v>1.5839000000000001</v>
      </c>
      <c r="L24" s="27">
        <f t="shared" si="4"/>
        <v>7488.3468000000003</v>
      </c>
      <c r="M24" s="27">
        <f t="shared" si="5"/>
        <v>6671.0544</v>
      </c>
      <c r="N24" s="27">
        <f t="shared" si="6"/>
        <v>817.29240000000004</v>
      </c>
      <c r="O24" s="35">
        <v>582</v>
      </c>
      <c r="P24" s="35">
        <v>665</v>
      </c>
      <c r="Q24" s="35">
        <v>665</v>
      </c>
      <c r="R24" s="35">
        <v>665</v>
      </c>
      <c r="S24" s="35">
        <v>665</v>
      </c>
      <c r="T24" s="35">
        <v>665</v>
      </c>
      <c r="U24" s="35">
        <v>665</v>
      </c>
      <c r="V24" s="27">
        <f t="shared" si="1"/>
        <v>13882</v>
      </c>
      <c r="W24" s="27">
        <f t="shared" si="2"/>
        <v>20532</v>
      </c>
      <c r="X24" s="35">
        <v>670</v>
      </c>
      <c r="Y24" s="35">
        <v>670</v>
      </c>
      <c r="Z24" s="35">
        <v>890</v>
      </c>
      <c r="AA24" s="35">
        <v>890</v>
      </c>
      <c r="AB24" s="35">
        <v>1110</v>
      </c>
      <c r="AC24" s="35">
        <v>1110</v>
      </c>
      <c r="AD24" s="27">
        <f t="shared" si="7"/>
        <v>15600</v>
      </c>
      <c r="AE24" s="27">
        <f t="shared" si="8"/>
        <v>26700</v>
      </c>
      <c r="AF24" s="25">
        <v>680</v>
      </c>
    </row>
    <row r="25" spans="1:32" s="18" customFormat="1" ht="27.75" customHeight="1" x14ac:dyDescent="0.15">
      <c r="A25" s="13" t="s">
        <v>63</v>
      </c>
      <c r="B25" s="16" t="s">
        <v>56</v>
      </c>
      <c r="C25" s="16" t="s">
        <v>42</v>
      </c>
      <c r="D25" s="17"/>
      <c r="E25" s="17"/>
      <c r="F25" s="25">
        <v>1450</v>
      </c>
      <c r="G25" s="25">
        <v>1500</v>
      </c>
      <c r="H25" s="25">
        <v>3800</v>
      </c>
      <c r="I25" s="30">
        <f t="shared" si="3"/>
        <v>14.5123</v>
      </c>
      <c r="J25" s="26">
        <v>12.9284</v>
      </c>
      <c r="K25" s="26">
        <v>1.5839000000000001</v>
      </c>
      <c r="L25" s="27">
        <f t="shared" si="4"/>
        <v>7488.3468000000003</v>
      </c>
      <c r="M25" s="27">
        <f t="shared" si="5"/>
        <v>6671.0544</v>
      </c>
      <c r="N25" s="27">
        <f t="shared" si="6"/>
        <v>817.29240000000004</v>
      </c>
      <c r="O25" s="25">
        <v>440</v>
      </c>
      <c r="P25" s="25">
        <v>330</v>
      </c>
      <c r="Q25" s="25">
        <v>330</v>
      </c>
      <c r="R25" s="25">
        <v>330</v>
      </c>
      <c r="S25" s="25">
        <v>330</v>
      </c>
      <c r="T25" s="25">
        <v>570</v>
      </c>
      <c r="U25" s="25">
        <v>570</v>
      </c>
      <c r="V25" s="27">
        <f t="shared" si="1"/>
        <v>7040</v>
      </c>
      <c r="W25" s="27">
        <f t="shared" si="2"/>
        <v>12740</v>
      </c>
      <c r="X25" s="36">
        <v>346</v>
      </c>
      <c r="Y25" s="36">
        <v>346</v>
      </c>
      <c r="Z25" s="36">
        <v>346</v>
      </c>
      <c r="AA25" s="36">
        <v>346</v>
      </c>
      <c r="AB25" s="36">
        <v>484</v>
      </c>
      <c r="AC25" s="36">
        <v>484</v>
      </c>
      <c r="AD25" s="27">
        <f>X25*1+Y25*9+Z25*2+AA25*8</f>
        <v>6920</v>
      </c>
      <c r="AE25" s="27">
        <f t="shared" si="8"/>
        <v>11760</v>
      </c>
      <c r="AF25" s="25">
        <v>500</v>
      </c>
    </row>
    <row r="26" spans="1:32" s="18" customFormat="1" ht="27.75" customHeight="1" x14ac:dyDescent="0.15">
      <c r="A26" s="13" t="s">
        <v>63</v>
      </c>
      <c r="B26" s="16" t="s">
        <v>56</v>
      </c>
      <c r="C26" s="16" t="s">
        <v>43</v>
      </c>
      <c r="D26" s="17"/>
      <c r="E26" s="17"/>
      <c r="F26" s="25">
        <v>1450</v>
      </c>
      <c r="G26" s="25">
        <v>1500</v>
      </c>
      <c r="H26" s="25">
        <v>3800</v>
      </c>
      <c r="I26" s="30">
        <f t="shared" si="3"/>
        <v>14.5123</v>
      </c>
      <c r="J26" s="26">
        <v>12.9284</v>
      </c>
      <c r="K26" s="26">
        <v>1.5839000000000001</v>
      </c>
      <c r="L26" s="27">
        <f t="shared" si="4"/>
        <v>7488.3468000000003</v>
      </c>
      <c r="M26" s="27">
        <f t="shared" si="5"/>
        <v>6671.0544</v>
      </c>
      <c r="N26" s="27">
        <f t="shared" si="6"/>
        <v>817.29240000000004</v>
      </c>
      <c r="O26" s="25">
        <v>1200</v>
      </c>
      <c r="P26" s="25">
        <v>400</v>
      </c>
      <c r="Q26" s="25">
        <v>400</v>
      </c>
      <c r="R26" s="25">
        <v>400</v>
      </c>
      <c r="S26" s="25">
        <v>400</v>
      </c>
      <c r="T26" s="25">
        <v>550</v>
      </c>
      <c r="U26" s="25">
        <v>550</v>
      </c>
      <c r="V26" s="27">
        <f t="shared" si="1"/>
        <v>9200</v>
      </c>
      <c r="W26" s="27">
        <f t="shared" si="2"/>
        <v>14700</v>
      </c>
      <c r="X26" s="25">
        <v>520</v>
      </c>
      <c r="Y26" s="25">
        <v>520</v>
      </c>
      <c r="Z26" s="25">
        <v>520</v>
      </c>
      <c r="AA26" s="25">
        <v>520</v>
      </c>
      <c r="AB26" s="25">
        <v>810</v>
      </c>
      <c r="AC26" s="25">
        <v>810</v>
      </c>
      <c r="AD26" s="27">
        <f t="shared" si="7"/>
        <v>10400</v>
      </c>
      <c r="AE26" s="27">
        <f t="shared" si="8"/>
        <v>18500</v>
      </c>
      <c r="AF26" s="25">
        <v>660</v>
      </c>
    </row>
    <row r="27" spans="1:32" s="18" customFormat="1" ht="27.75" customHeight="1" x14ac:dyDescent="0.15">
      <c r="A27" s="13" t="s">
        <v>63</v>
      </c>
      <c r="B27" s="16" t="s">
        <v>56</v>
      </c>
      <c r="C27" s="16" t="s">
        <v>44</v>
      </c>
      <c r="D27" s="17"/>
      <c r="E27" s="17"/>
      <c r="F27" s="25">
        <v>1450</v>
      </c>
      <c r="G27" s="25">
        <v>1500</v>
      </c>
      <c r="H27" s="25">
        <v>3800</v>
      </c>
      <c r="I27" s="30">
        <f t="shared" si="3"/>
        <v>14.5123</v>
      </c>
      <c r="J27" s="26">
        <v>12.9284</v>
      </c>
      <c r="K27" s="26">
        <v>1.5839000000000001</v>
      </c>
      <c r="L27" s="27">
        <f t="shared" si="4"/>
        <v>7488.3468000000003</v>
      </c>
      <c r="M27" s="27">
        <f t="shared" si="5"/>
        <v>6671.0544</v>
      </c>
      <c r="N27" s="27">
        <f t="shared" si="6"/>
        <v>817.29240000000004</v>
      </c>
      <c r="O27" s="25">
        <v>1570</v>
      </c>
      <c r="P27" s="25">
        <v>570</v>
      </c>
      <c r="Q27" s="25">
        <v>570</v>
      </c>
      <c r="R27" s="25">
        <v>570</v>
      </c>
      <c r="S27" s="25">
        <v>570</v>
      </c>
      <c r="T27" s="25">
        <v>760</v>
      </c>
      <c r="U27" s="25">
        <v>760</v>
      </c>
      <c r="V27" s="27">
        <f>O27+P27*1+Q27*9+R27*2+S27*8</f>
        <v>12970</v>
      </c>
      <c r="W27" s="27">
        <f t="shared" si="2"/>
        <v>20570</v>
      </c>
      <c r="X27" s="32">
        <v>850</v>
      </c>
      <c r="Y27" s="32">
        <v>850</v>
      </c>
      <c r="Z27" s="32">
        <v>850</v>
      </c>
      <c r="AA27" s="32">
        <v>850</v>
      </c>
      <c r="AB27" s="32">
        <v>1170</v>
      </c>
      <c r="AC27" s="32">
        <v>1170</v>
      </c>
      <c r="AD27" s="27">
        <f t="shared" si="7"/>
        <v>17000</v>
      </c>
      <c r="AE27" s="27">
        <f t="shared" si="8"/>
        <v>28700</v>
      </c>
      <c r="AF27" s="25">
        <v>800</v>
      </c>
    </row>
    <row r="28" spans="1:32" s="18" customFormat="1" ht="27.75" customHeight="1" x14ac:dyDescent="0.15">
      <c r="A28" s="13" t="s">
        <v>63</v>
      </c>
      <c r="B28" s="16" t="s">
        <v>56</v>
      </c>
      <c r="C28" s="16" t="s">
        <v>45</v>
      </c>
      <c r="D28" s="17"/>
      <c r="E28" s="17"/>
      <c r="F28" s="25">
        <v>1450</v>
      </c>
      <c r="G28" s="25">
        <v>1500</v>
      </c>
      <c r="H28" s="25">
        <v>3800</v>
      </c>
      <c r="I28" s="30">
        <f t="shared" si="3"/>
        <v>14.5123</v>
      </c>
      <c r="J28" s="26">
        <v>12.9284</v>
      </c>
      <c r="K28" s="26">
        <v>1.5839000000000001</v>
      </c>
      <c r="L28" s="27">
        <f t="shared" si="4"/>
        <v>7488.3468000000003</v>
      </c>
      <c r="M28" s="27">
        <f t="shared" si="5"/>
        <v>6671.0544</v>
      </c>
      <c r="N28" s="27">
        <f t="shared" si="6"/>
        <v>817.29240000000004</v>
      </c>
      <c r="O28" s="25">
        <v>600</v>
      </c>
      <c r="P28" s="25">
        <v>890</v>
      </c>
      <c r="Q28" s="25">
        <v>890</v>
      </c>
      <c r="R28" s="25">
        <v>890</v>
      </c>
      <c r="S28" s="25">
        <v>890</v>
      </c>
      <c r="T28" s="25">
        <v>1200</v>
      </c>
      <c r="U28" s="25">
        <v>1200</v>
      </c>
      <c r="V28" s="27">
        <f>O28+P28*1+Q28*9+R28*2+S28*8</f>
        <v>18400</v>
      </c>
      <c r="W28" s="27">
        <f t="shared" si="2"/>
        <v>30400</v>
      </c>
      <c r="X28" s="25">
        <v>554</v>
      </c>
      <c r="Y28" s="25">
        <v>554</v>
      </c>
      <c r="Z28" s="25">
        <v>554</v>
      </c>
      <c r="AA28" s="25">
        <v>554</v>
      </c>
      <c r="AB28" s="25">
        <v>628</v>
      </c>
      <c r="AC28" s="25">
        <v>628</v>
      </c>
      <c r="AD28" s="27">
        <f t="shared" si="7"/>
        <v>11080</v>
      </c>
      <c r="AE28" s="27">
        <f t="shared" si="8"/>
        <v>17360</v>
      </c>
      <c r="AF28" s="25">
        <v>640</v>
      </c>
    </row>
    <row r="29" spans="1:32" s="18" customFormat="1" ht="27.75" customHeight="1" x14ac:dyDescent="0.15">
      <c r="A29" s="13" t="s">
        <v>63</v>
      </c>
      <c r="B29" s="16" t="s">
        <v>56</v>
      </c>
      <c r="C29" s="16" t="s">
        <v>46</v>
      </c>
      <c r="D29" s="17"/>
      <c r="E29" s="17"/>
      <c r="F29" s="25">
        <v>1450</v>
      </c>
      <c r="G29" s="25">
        <v>1500</v>
      </c>
      <c r="H29" s="25">
        <v>3800</v>
      </c>
      <c r="I29" s="30">
        <f t="shared" si="3"/>
        <v>14.5123</v>
      </c>
      <c r="J29" s="26">
        <v>12.9284</v>
      </c>
      <c r="K29" s="26">
        <v>1.5839000000000001</v>
      </c>
      <c r="L29" s="27">
        <f t="shared" si="4"/>
        <v>7488.3468000000003</v>
      </c>
      <c r="M29" s="27">
        <f t="shared" si="5"/>
        <v>6671.0544</v>
      </c>
      <c r="N29" s="27">
        <f t="shared" si="6"/>
        <v>817.29240000000004</v>
      </c>
      <c r="O29" s="25">
        <v>670</v>
      </c>
      <c r="P29" s="25">
        <v>670</v>
      </c>
      <c r="Q29" s="25">
        <v>670</v>
      </c>
      <c r="R29" s="25">
        <v>670</v>
      </c>
      <c r="S29" s="25">
        <v>670</v>
      </c>
      <c r="T29" s="25">
        <v>820</v>
      </c>
      <c r="U29" s="25">
        <v>820</v>
      </c>
      <c r="V29" s="27">
        <f t="shared" si="1"/>
        <v>14070</v>
      </c>
      <c r="W29" s="27">
        <f t="shared" si="2"/>
        <v>22270</v>
      </c>
      <c r="X29" s="25">
        <v>580</v>
      </c>
      <c r="Y29" s="25">
        <v>580</v>
      </c>
      <c r="Z29" s="25">
        <v>580</v>
      </c>
      <c r="AA29" s="25">
        <v>580</v>
      </c>
      <c r="AB29" s="25">
        <v>690</v>
      </c>
      <c r="AC29" s="25">
        <v>690</v>
      </c>
      <c r="AD29" s="27">
        <f t="shared" si="7"/>
        <v>11600</v>
      </c>
      <c r="AE29" s="27">
        <f t="shared" si="8"/>
        <v>18500</v>
      </c>
      <c r="AF29" s="25">
        <v>560</v>
      </c>
    </row>
    <row r="30" spans="1:32" s="18" customFormat="1" ht="27.75" customHeight="1" x14ac:dyDescent="0.15">
      <c r="A30" s="13" t="s">
        <v>63</v>
      </c>
      <c r="B30" s="16" t="s">
        <v>56</v>
      </c>
      <c r="C30" s="16" t="s">
        <v>47</v>
      </c>
      <c r="D30" s="17"/>
      <c r="E30" s="17"/>
      <c r="F30" s="25">
        <v>1450</v>
      </c>
      <c r="G30" s="25">
        <v>1500</v>
      </c>
      <c r="H30" s="25">
        <v>3800</v>
      </c>
      <c r="I30" s="30">
        <f t="shared" si="3"/>
        <v>14.5123</v>
      </c>
      <c r="J30" s="26">
        <v>12.9284</v>
      </c>
      <c r="K30" s="26">
        <v>1.5839000000000001</v>
      </c>
      <c r="L30" s="27">
        <f t="shared" si="4"/>
        <v>7488.3468000000003</v>
      </c>
      <c r="M30" s="27">
        <f t="shared" si="5"/>
        <v>6671.0544</v>
      </c>
      <c r="N30" s="27">
        <f t="shared" si="6"/>
        <v>817.29240000000004</v>
      </c>
      <c r="O30" s="25">
        <v>1340</v>
      </c>
      <c r="P30" s="25">
        <v>570</v>
      </c>
      <c r="Q30" s="25">
        <v>570</v>
      </c>
      <c r="R30" s="25">
        <v>570</v>
      </c>
      <c r="S30" s="25">
        <v>570</v>
      </c>
      <c r="T30" s="25">
        <v>790</v>
      </c>
      <c r="U30" s="25">
        <v>790</v>
      </c>
      <c r="V30" s="27">
        <f t="shared" si="1"/>
        <v>12740</v>
      </c>
      <c r="W30" s="27">
        <f t="shared" si="2"/>
        <v>20640</v>
      </c>
      <c r="X30" s="25">
        <v>551</v>
      </c>
      <c r="Y30" s="25">
        <v>551</v>
      </c>
      <c r="Z30" s="25">
        <v>551</v>
      </c>
      <c r="AA30" s="25">
        <v>551</v>
      </c>
      <c r="AB30" s="25">
        <v>760</v>
      </c>
      <c r="AC30" s="25">
        <v>760</v>
      </c>
      <c r="AD30" s="27">
        <f t="shared" si="7"/>
        <v>11020</v>
      </c>
      <c r="AE30" s="27">
        <f t="shared" si="8"/>
        <v>18620</v>
      </c>
      <c r="AF30" s="25">
        <v>640</v>
      </c>
    </row>
    <row r="31" spans="1:32" s="18" customFormat="1" ht="27.75" customHeight="1" x14ac:dyDescent="0.15">
      <c r="A31" s="13" t="s">
        <v>63</v>
      </c>
      <c r="B31" s="16" t="s">
        <v>56</v>
      </c>
      <c r="C31" s="16" t="s">
        <v>48</v>
      </c>
      <c r="D31" s="17"/>
      <c r="E31" s="17"/>
      <c r="F31" s="25">
        <v>1450</v>
      </c>
      <c r="G31" s="25">
        <v>1500</v>
      </c>
      <c r="H31" s="25">
        <v>3800</v>
      </c>
      <c r="I31" s="30">
        <f t="shared" si="3"/>
        <v>14.5123</v>
      </c>
      <c r="J31" s="26">
        <v>12.9284</v>
      </c>
      <c r="K31" s="26">
        <v>1.5839000000000001</v>
      </c>
      <c r="L31" s="27">
        <f t="shared" si="4"/>
        <v>7488.3468000000003</v>
      </c>
      <c r="M31" s="27">
        <f t="shared" si="5"/>
        <v>6671.0544</v>
      </c>
      <c r="N31" s="27">
        <f t="shared" si="6"/>
        <v>817.29240000000004</v>
      </c>
      <c r="O31" s="25">
        <v>1640</v>
      </c>
      <c r="P31" s="25">
        <v>540</v>
      </c>
      <c r="Q31" s="25">
        <v>540</v>
      </c>
      <c r="R31" s="25">
        <v>540</v>
      </c>
      <c r="S31" s="25">
        <v>540</v>
      </c>
      <c r="T31" s="25">
        <v>670</v>
      </c>
      <c r="U31" s="25">
        <v>670</v>
      </c>
      <c r="V31" s="27">
        <f t="shared" si="1"/>
        <v>12440</v>
      </c>
      <c r="W31" s="27">
        <f t="shared" si="2"/>
        <v>19140</v>
      </c>
      <c r="X31" s="25">
        <v>140</v>
      </c>
      <c r="Y31" s="25">
        <v>140</v>
      </c>
      <c r="Z31" s="25">
        <v>170</v>
      </c>
      <c r="AA31" s="25">
        <v>170</v>
      </c>
      <c r="AB31" s="25">
        <v>200</v>
      </c>
      <c r="AC31" s="25">
        <v>200</v>
      </c>
      <c r="AD31" s="27">
        <f t="shared" si="7"/>
        <v>3100</v>
      </c>
      <c r="AE31" s="27">
        <f t="shared" si="8"/>
        <v>5100</v>
      </c>
      <c r="AF31" s="25">
        <v>460</v>
      </c>
    </row>
    <row r="32" spans="1:32" s="18" customFormat="1" ht="27.75" customHeight="1" x14ac:dyDescent="0.15">
      <c r="A32" s="13" t="s">
        <v>63</v>
      </c>
      <c r="B32" s="16" t="s">
        <v>56</v>
      </c>
      <c r="C32" s="16" t="s">
        <v>49</v>
      </c>
      <c r="D32" s="17"/>
      <c r="E32" s="17"/>
      <c r="F32" s="25">
        <v>1450</v>
      </c>
      <c r="G32" s="25">
        <v>1500</v>
      </c>
      <c r="H32" s="25">
        <v>3800</v>
      </c>
      <c r="I32" s="30">
        <f t="shared" si="3"/>
        <v>14.5123</v>
      </c>
      <c r="J32" s="26">
        <v>12.9284</v>
      </c>
      <c r="K32" s="26">
        <v>1.5839000000000001</v>
      </c>
      <c r="L32" s="27">
        <f t="shared" si="4"/>
        <v>7488.3468000000003</v>
      </c>
      <c r="M32" s="27">
        <f t="shared" si="5"/>
        <v>6671.0544</v>
      </c>
      <c r="N32" s="27">
        <f t="shared" si="6"/>
        <v>817.29240000000004</v>
      </c>
      <c r="O32" s="25">
        <v>490</v>
      </c>
      <c r="P32" s="25">
        <v>490</v>
      </c>
      <c r="Q32" s="25">
        <v>490</v>
      </c>
      <c r="R32" s="25">
        <v>490</v>
      </c>
      <c r="S32" s="25">
        <v>490</v>
      </c>
      <c r="T32" s="25">
        <v>836</v>
      </c>
      <c r="U32" s="25">
        <v>836</v>
      </c>
      <c r="V32" s="27">
        <f t="shared" si="1"/>
        <v>10290</v>
      </c>
      <c r="W32" s="27">
        <f t="shared" si="2"/>
        <v>18650</v>
      </c>
      <c r="X32" s="31">
        <v>290</v>
      </c>
      <c r="Y32" s="31">
        <v>290</v>
      </c>
      <c r="Z32" s="31">
        <v>290</v>
      </c>
      <c r="AA32" s="31">
        <v>290</v>
      </c>
      <c r="AB32" s="31">
        <v>560</v>
      </c>
      <c r="AC32" s="31">
        <v>560</v>
      </c>
      <c r="AD32" s="27">
        <f t="shared" si="7"/>
        <v>5800</v>
      </c>
      <c r="AE32" s="27">
        <f t="shared" si="8"/>
        <v>11400</v>
      </c>
      <c r="AF32" s="25">
        <v>560</v>
      </c>
    </row>
    <row r="33" spans="1:33" s="18" customFormat="1" ht="27.75" customHeight="1" x14ac:dyDescent="0.15">
      <c r="A33" s="13" t="s">
        <v>63</v>
      </c>
      <c r="B33" s="16" t="s">
        <v>56</v>
      </c>
      <c r="C33" s="16" t="s">
        <v>50</v>
      </c>
      <c r="D33" s="17"/>
      <c r="E33" s="17"/>
      <c r="F33" s="25">
        <v>1450</v>
      </c>
      <c r="G33" s="25">
        <v>1500</v>
      </c>
      <c r="H33" s="25">
        <v>3800</v>
      </c>
      <c r="I33" s="30">
        <f t="shared" si="3"/>
        <v>14.5123</v>
      </c>
      <c r="J33" s="26">
        <v>12.9284</v>
      </c>
      <c r="K33" s="26">
        <v>1.5839000000000001</v>
      </c>
      <c r="L33" s="27">
        <f t="shared" si="4"/>
        <v>7488.3468000000003</v>
      </c>
      <c r="M33" s="27">
        <f t="shared" si="5"/>
        <v>6671.0544</v>
      </c>
      <c r="N33" s="27">
        <f t="shared" si="6"/>
        <v>817.29240000000004</v>
      </c>
      <c r="O33" s="25">
        <v>0</v>
      </c>
      <c r="P33" s="25">
        <v>833</v>
      </c>
      <c r="Q33" s="25">
        <v>833</v>
      </c>
      <c r="R33" s="25">
        <v>969</v>
      </c>
      <c r="S33" s="25">
        <v>969</v>
      </c>
      <c r="T33" s="25">
        <v>1181</v>
      </c>
      <c r="U33" s="25">
        <v>1181</v>
      </c>
      <c r="V33" s="27">
        <f t="shared" si="1"/>
        <v>18020</v>
      </c>
      <c r="W33" s="27">
        <f t="shared" si="2"/>
        <v>29830</v>
      </c>
      <c r="X33" s="25">
        <v>455</v>
      </c>
      <c r="Y33" s="25">
        <v>455</v>
      </c>
      <c r="Z33" s="25">
        <v>683</v>
      </c>
      <c r="AA33" s="25">
        <v>683</v>
      </c>
      <c r="AB33" s="25">
        <v>911</v>
      </c>
      <c r="AC33" s="25">
        <v>911</v>
      </c>
      <c r="AD33" s="27">
        <f t="shared" si="7"/>
        <v>11380</v>
      </c>
      <c r="AE33" s="27">
        <f t="shared" si="8"/>
        <v>20490</v>
      </c>
      <c r="AF33" s="25">
        <v>400</v>
      </c>
    </row>
    <row r="34" spans="1:33" s="18" customFormat="1" ht="27.75" customHeight="1" x14ac:dyDescent="0.15">
      <c r="A34" s="13" t="s">
        <v>63</v>
      </c>
      <c r="B34" s="16" t="s">
        <v>56</v>
      </c>
      <c r="C34" s="16" t="s">
        <v>51</v>
      </c>
      <c r="D34" s="17"/>
      <c r="E34" s="17"/>
      <c r="F34" s="25">
        <v>1450</v>
      </c>
      <c r="G34" s="25">
        <v>1500</v>
      </c>
      <c r="H34" s="25">
        <v>3800</v>
      </c>
      <c r="I34" s="30">
        <f t="shared" si="3"/>
        <v>14.5123</v>
      </c>
      <c r="J34" s="26">
        <v>12.9284</v>
      </c>
      <c r="K34" s="26">
        <v>1.5839000000000001</v>
      </c>
      <c r="L34" s="27">
        <f t="shared" si="4"/>
        <v>7488.3468000000003</v>
      </c>
      <c r="M34" s="27">
        <f t="shared" si="5"/>
        <v>6671.0544</v>
      </c>
      <c r="N34" s="27">
        <f t="shared" si="6"/>
        <v>817.29240000000004</v>
      </c>
      <c r="O34" s="25">
        <v>0</v>
      </c>
      <c r="P34" s="25">
        <v>870</v>
      </c>
      <c r="Q34" s="25">
        <v>870</v>
      </c>
      <c r="R34" s="25">
        <v>870</v>
      </c>
      <c r="S34" s="25">
        <v>870</v>
      </c>
      <c r="T34" s="25">
        <v>1200</v>
      </c>
      <c r="U34" s="25">
        <v>1200</v>
      </c>
      <c r="V34" s="27">
        <f t="shared" si="1"/>
        <v>17400</v>
      </c>
      <c r="W34" s="27">
        <f t="shared" si="2"/>
        <v>29400</v>
      </c>
      <c r="X34" s="25">
        <v>640</v>
      </c>
      <c r="Y34" s="25">
        <v>640</v>
      </c>
      <c r="Z34" s="25">
        <v>640</v>
      </c>
      <c r="AA34" s="25">
        <v>640</v>
      </c>
      <c r="AB34" s="25">
        <v>640</v>
      </c>
      <c r="AC34" s="25">
        <v>640</v>
      </c>
      <c r="AD34" s="27">
        <f t="shared" si="7"/>
        <v>12800</v>
      </c>
      <c r="AE34" s="27">
        <f t="shared" si="8"/>
        <v>19200</v>
      </c>
      <c r="AF34" s="25">
        <v>560</v>
      </c>
      <c r="AG34" s="33"/>
    </row>
    <row r="35" spans="1:33" s="18" customFormat="1" ht="27.75" customHeight="1" x14ac:dyDescent="0.15">
      <c r="A35" s="13" t="s">
        <v>63</v>
      </c>
      <c r="B35" s="16" t="s">
        <v>56</v>
      </c>
      <c r="C35" s="16" t="s">
        <v>52</v>
      </c>
      <c r="D35" s="17"/>
      <c r="E35" s="17"/>
      <c r="F35" s="25">
        <v>1450</v>
      </c>
      <c r="G35" s="25">
        <v>1500</v>
      </c>
      <c r="H35" s="25">
        <v>3800</v>
      </c>
      <c r="I35" s="30">
        <f t="shared" si="3"/>
        <v>14.5123</v>
      </c>
      <c r="J35" s="26">
        <v>12.9284</v>
      </c>
      <c r="K35" s="26">
        <v>1.5839000000000001</v>
      </c>
      <c r="L35" s="27">
        <f t="shared" si="4"/>
        <v>7488.3468000000003</v>
      </c>
      <c r="M35" s="27">
        <f t="shared" si="5"/>
        <v>6671.0544</v>
      </c>
      <c r="N35" s="27">
        <f t="shared" si="6"/>
        <v>817.29240000000004</v>
      </c>
      <c r="O35" s="25">
        <v>1700</v>
      </c>
      <c r="P35" s="25">
        <v>555</v>
      </c>
      <c r="Q35" s="25">
        <v>555</v>
      </c>
      <c r="R35" s="25">
        <v>555</v>
      </c>
      <c r="S35" s="25">
        <v>666</v>
      </c>
      <c r="T35" s="25">
        <v>666</v>
      </c>
      <c r="U35" s="25">
        <v>999</v>
      </c>
      <c r="V35" s="27">
        <f>O35+P35*1+Q35*9+R35*2+S35*8</f>
        <v>13688</v>
      </c>
      <c r="W35" s="27">
        <f t="shared" si="2"/>
        <v>22013</v>
      </c>
      <c r="X35" s="34">
        <v>650</v>
      </c>
      <c r="Y35" s="34">
        <v>650</v>
      </c>
      <c r="Z35" s="34">
        <v>650</v>
      </c>
      <c r="AA35" s="34">
        <v>650</v>
      </c>
      <c r="AB35" s="34">
        <v>830</v>
      </c>
      <c r="AC35" s="34">
        <v>830</v>
      </c>
      <c r="AD35" s="27">
        <f t="shared" si="7"/>
        <v>13000</v>
      </c>
      <c r="AE35" s="27">
        <f t="shared" si="8"/>
        <v>21300</v>
      </c>
      <c r="AF35" s="37">
        <v>600</v>
      </c>
    </row>
    <row r="36" spans="1:33" s="18" customFormat="1" ht="27.75" customHeight="1" x14ac:dyDescent="0.15">
      <c r="A36" s="13" t="s">
        <v>63</v>
      </c>
      <c r="B36" s="16" t="s">
        <v>56</v>
      </c>
      <c r="C36" s="16" t="s">
        <v>53</v>
      </c>
      <c r="D36" s="17"/>
      <c r="E36" s="17"/>
      <c r="F36" s="25">
        <v>1450</v>
      </c>
      <c r="G36" s="25">
        <v>1500</v>
      </c>
      <c r="H36" s="25">
        <v>3800</v>
      </c>
      <c r="I36" s="30">
        <f t="shared" si="3"/>
        <v>14.5123</v>
      </c>
      <c r="J36" s="26">
        <v>12.9284</v>
      </c>
      <c r="K36" s="26">
        <v>1.5839000000000001</v>
      </c>
      <c r="L36" s="27">
        <f t="shared" si="4"/>
        <v>7488.3468000000003</v>
      </c>
      <c r="M36" s="27">
        <f t="shared" si="5"/>
        <v>6671.0544</v>
      </c>
      <c r="N36" s="27">
        <f t="shared" si="6"/>
        <v>817.29240000000004</v>
      </c>
      <c r="O36" s="25">
        <v>810</v>
      </c>
      <c r="P36" s="25">
        <v>400</v>
      </c>
      <c r="Q36" s="25">
        <v>400</v>
      </c>
      <c r="R36" s="25">
        <v>400</v>
      </c>
      <c r="S36" s="25">
        <v>400</v>
      </c>
      <c r="T36" s="25">
        <v>570</v>
      </c>
      <c r="U36" s="25">
        <v>570</v>
      </c>
      <c r="V36" s="27">
        <f>O36+P36*1+Q36*9+R36*2+S36*8</f>
        <v>8810</v>
      </c>
      <c r="W36" s="27">
        <f t="shared" si="2"/>
        <v>14510</v>
      </c>
      <c r="X36" s="25">
        <v>708</v>
      </c>
      <c r="Y36" s="25">
        <v>708</v>
      </c>
      <c r="Z36" s="25">
        <v>708</v>
      </c>
      <c r="AA36" s="25">
        <v>708</v>
      </c>
      <c r="AB36" s="25">
        <v>849</v>
      </c>
      <c r="AC36" s="25">
        <v>849</v>
      </c>
      <c r="AD36" s="27">
        <f t="shared" si="7"/>
        <v>14160</v>
      </c>
      <c r="AE36" s="27">
        <f t="shared" si="8"/>
        <v>22650</v>
      </c>
      <c r="AF36" s="25">
        <v>560</v>
      </c>
    </row>
    <row r="37" spans="1:33" s="18" customFormat="1" ht="27.75" customHeight="1" x14ac:dyDescent="0.15">
      <c r="A37" s="13" t="s">
        <v>63</v>
      </c>
      <c r="B37" s="16" t="s">
        <v>56</v>
      </c>
      <c r="C37" s="16" t="s">
        <v>54</v>
      </c>
      <c r="D37" s="17"/>
      <c r="E37" s="17"/>
      <c r="F37" s="25">
        <v>1450</v>
      </c>
      <c r="G37" s="25">
        <v>1500</v>
      </c>
      <c r="H37" s="25">
        <v>3800</v>
      </c>
      <c r="I37" s="30">
        <f t="shared" si="3"/>
        <v>14.5123</v>
      </c>
      <c r="J37" s="26">
        <v>12.9284</v>
      </c>
      <c r="K37" s="26">
        <v>1.5839000000000001</v>
      </c>
      <c r="L37" s="27">
        <f t="shared" si="4"/>
        <v>7488.3468000000003</v>
      </c>
      <c r="M37" s="27">
        <f t="shared" si="5"/>
        <v>6671.0544</v>
      </c>
      <c r="N37" s="27">
        <f t="shared" si="6"/>
        <v>817.29240000000004</v>
      </c>
      <c r="O37" s="25">
        <v>0</v>
      </c>
      <c r="P37" s="25">
        <v>521</v>
      </c>
      <c r="Q37" s="25">
        <v>521</v>
      </c>
      <c r="R37" s="25">
        <v>849</v>
      </c>
      <c r="S37" s="25">
        <v>849</v>
      </c>
      <c r="T37" s="25">
        <v>1176</v>
      </c>
      <c r="U37" s="25">
        <v>1176</v>
      </c>
      <c r="V37" s="27">
        <f t="shared" si="1"/>
        <v>13700</v>
      </c>
      <c r="W37" s="27">
        <f t="shared" si="2"/>
        <v>25460</v>
      </c>
      <c r="X37" s="25">
        <v>550</v>
      </c>
      <c r="Y37" s="25">
        <v>550</v>
      </c>
      <c r="Z37" s="25">
        <v>710</v>
      </c>
      <c r="AA37" s="25">
        <v>710</v>
      </c>
      <c r="AB37" s="25">
        <v>1010</v>
      </c>
      <c r="AC37" s="25">
        <v>1010</v>
      </c>
      <c r="AD37" s="27">
        <f t="shared" si="7"/>
        <v>12600</v>
      </c>
      <c r="AE37" s="27">
        <f t="shared" si="8"/>
        <v>22700</v>
      </c>
      <c r="AF37" s="25">
        <v>600</v>
      </c>
    </row>
    <row r="38" spans="1:33" s="18" customFormat="1" ht="27.75" customHeight="1" x14ac:dyDescent="0.15">
      <c r="A38" s="13" t="s">
        <v>63</v>
      </c>
      <c r="B38" s="16" t="s">
        <v>56</v>
      </c>
      <c r="C38" s="16" t="s">
        <v>55</v>
      </c>
      <c r="D38" s="17"/>
      <c r="E38" s="17"/>
      <c r="F38" s="25">
        <v>1450</v>
      </c>
      <c r="G38" s="25">
        <v>1500</v>
      </c>
      <c r="H38" s="25">
        <v>3800</v>
      </c>
      <c r="I38" s="30">
        <f t="shared" si="3"/>
        <v>14.5123</v>
      </c>
      <c r="J38" s="26">
        <v>12.9284</v>
      </c>
      <c r="K38" s="26">
        <v>1.5839000000000001</v>
      </c>
      <c r="L38" s="27">
        <f t="shared" si="4"/>
        <v>7488.3468000000003</v>
      </c>
      <c r="M38" s="27">
        <f t="shared" si="5"/>
        <v>6671.0544</v>
      </c>
      <c r="N38" s="27">
        <f t="shared" si="6"/>
        <v>817.29240000000004</v>
      </c>
      <c r="O38" s="35">
        <v>1252</v>
      </c>
      <c r="P38" s="35">
        <v>610</v>
      </c>
      <c r="Q38" s="35">
        <v>610</v>
      </c>
      <c r="R38" s="35">
        <v>610</v>
      </c>
      <c r="S38" s="35">
        <v>610</v>
      </c>
      <c r="T38" s="35">
        <v>869</v>
      </c>
      <c r="U38" s="35">
        <v>869</v>
      </c>
      <c r="V38" s="27">
        <f t="shared" si="1"/>
        <v>13452</v>
      </c>
      <c r="W38" s="27">
        <f>O38+P38*1+Q38*9+R38*2+S38*8+T38*5+U38*5</f>
        <v>22142</v>
      </c>
      <c r="X38" s="35">
        <v>572</v>
      </c>
      <c r="Y38" s="35">
        <v>572</v>
      </c>
      <c r="Z38" s="35">
        <v>572</v>
      </c>
      <c r="AA38" s="35">
        <v>572</v>
      </c>
      <c r="AB38" s="35">
        <v>671</v>
      </c>
      <c r="AC38" s="35">
        <v>671</v>
      </c>
      <c r="AD38" s="27">
        <f t="shared" si="7"/>
        <v>11440</v>
      </c>
      <c r="AE38" s="27">
        <f t="shared" si="8"/>
        <v>18150</v>
      </c>
      <c r="AF38" s="25">
        <v>560</v>
      </c>
    </row>
    <row r="39" spans="1:33" s="19" customFormat="1" x14ac:dyDescent="0.15">
      <c r="C39" s="3"/>
      <c r="D39" s="3"/>
      <c r="E39" s="3"/>
      <c r="F39" s="3"/>
      <c r="G39" s="3"/>
      <c r="H39" s="3"/>
      <c r="I39" s="18"/>
      <c r="J39" s="18"/>
      <c r="K39" s="18"/>
      <c r="L39" s="18"/>
      <c r="M39" s="18"/>
      <c r="N39" s="18"/>
      <c r="O39" s="3"/>
      <c r="P39" s="3"/>
      <c r="Q39" s="3"/>
      <c r="R39" s="3"/>
      <c r="S39" s="3"/>
      <c r="T39" s="3"/>
      <c r="U39" s="3"/>
      <c r="V39" s="20"/>
      <c r="W39" s="20"/>
      <c r="X39" s="3"/>
      <c r="Y39" s="3"/>
      <c r="Z39" s="3"/>
      <c r="AA39" s="3"/>
      <c r="AB39" s="3"/>
      <c r="AC39" s="3"/>
      <c r="AD39" s="3"/>
      <c r="AE39" s="3"/>
      <c r="AF39" s="3"/>
    </row>
    <row r="40" spans="1:33" s="19" customFormat="1" x14ac:dyDescent="0.15">
      <c r="C40" s="3"/>
      <c r="D40" s="3"/>
      <c r="E40" s="3"/>
      <c r="F40" s="3"/>
      <c r="I40" s="21"/>
      <c r="J40" s="3"/>
      <c r="K40" s="3"/>
      <c r="L40" s="18"/>
      <c r="M40" s="18"/>
      <c r="N40" s="18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3" s="19" customFormat="1" x14ac:dyDescent="0.15">
      <c r="D41" s="3"/>
      <c r="E41" s="3"/>
      <c r="F41" s="18"/>
      <c r="I41" s="3"/>
      <c r="J41" s="22"/>
      <c r="K41" s="22"/>
      <c r="L41" s="22"/>
      <c r="M41" s="18"/>
      <c r="N41" s="18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3" s="19" customFormat="1" x14ac:dyDescent="0.15">
      <c r="D42" s="3"/>
      <c r="E42" s="3"/>
      <c r="F42" s="18"/>
      <c r="I42" s="3"/>
      <c r="J42" s="22"/>
      <c r="K42" s="22"/>
      <c r="L42" s="22"/>
      <c r="M42" s="18"/>
      <c r="N42" s="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3" s="19" customFormat="1" x14ac:dyDescent="0.15">
      <c r="I43" s="3"/>
      <c r="J43" s="22"/>
      <c r="K43" s="22"/>
      <c r="L43" s="22"/>
      <c r="M43" s="18"/>
      <c r="N43" s="18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3" s="19" customFormat="1" x14ac:dyDescent="0.15">
      <c r="I44" s="3"/>
      <c r="J44" s="22"/>
      <c r="K44" s="22"/>
      <c r="L44" s="22"/>
      <c r="M44" s="18"/>
      <c r="N44" s="18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3" s="19" customFormat="1" x14ac:dyDescent="0.15">
      <c r="J45" s="18"/>
      <c r="K45" s="18"/>
      <c r="L45" s="18"/>
      <c r="M45" s="18"/>
      <c r="N45" s="18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3" x14ac:dyDescent="0.15">
      <c r="C46" s="23"/>
    </row>
    <row r="47" spans="1:33" x14ac:dyDescent="0.15">
      <c r="C47" s="24"/>
    </row>
    <row r="48" spans="1:33" x14ac:dyDescent="0.15">
      <c r="C48" s="23"/>
    </row>
    <row r="49" spans="3:3" x14ac:dyDescent="0.15">
      <c r="C49" s="23"/>
    </row>
    <row r="50" spans="3:3" x14ac:dyDescent="0.15">
      <c r="C50" s="23"/>
    </row>
  </sheetData>
  <autoFilter ref="A6:AF38"/>
  <mergeCells count="17">
    <mergeCell ref="X1:AE1"/>
    <mergeCell ref="X2:AC2"/>
    <mergeCell ref="AD2:AE2"/>
    <mergeCell ref="AF1:AF3"/>
    <mergeCell ref="H1:H3"/>
    <mergeCell ref="I1:N1"/>
    <mergeCell ref="I2:K2"/>
    <mergeCell ref="L2:N2"/>
    <mergeCell ref="O1:W1"/>
    <mergeCell ref="O2:U2"/>
    <mergeCell ref="V2:W2"/>
    <mergeCell ref="D1:E1"/>
    <mergeCell ref="D2:D3"/>
    <mergeCell ref="E2:E3"/>
    <mergeCell ref="F1:G1"/>
    <mergeCell ref="F2:F3"/>
    <mergeCell ref="G2:G3"/>
  </mergeCells>
  <phoneticPr fontId="2" type="noConversion"/>
  <conditionalFormatting sqref="AD4:AE6">
    <cfRule type="cellIs" dxfId="154" priority="22227" stopIfTrue="1" operator="equal">
      <formula>1</formula>
    </cfRule>
  </conditionalFormatting>
  <conditionalFormatting sqref="D4:AF6">
    <cfRule type="expression" dxfId="153" priority="22228" stopIfTrue="1">
      <formula>"'12월'!$C$7:$AE$255=지자체별!$C$7:$AE$255"</formula>
    </cfRule>
  </conditionalFormatting>
  <conditionalFormatting sqref="D8:E8">
    <cfRule type="expression" dxfId="152" priority="1183" stopIfTrue="1">
      <formula>"'12월'!$C$7:$AE$255=지자체별!$C$7:$AE$255"</formula>
    </cfRule>
  </conditionalFormatting>
  <conditionalFormatting sqref="D8:E8">
    <cfRule type="expression" dxfId="151" priority="1186" stopIfTrue="1">
      <formula>"'12월'!$C$7:$AE$255=지자체별!$C$7:$AE$255"</formula>
    </cfRule>
  </conditionalFormatting>
  <conditionalFormatting sqref="C7:AF7">
    <cfRule type="cellIs" dxfId="150" priority="1172" stopIfTrue="1" operator="equal">
      <formula>1</formula>
    </cfRule>
  </conditionalFormatting>
  <conditionalFormatting sqref="D7:AF7">
    <cfRule type="cellIs" dxfId="149" priority="1173" stopIfTrue="1" operator="equal">
      <formula>1</formula>
    </cfRule>
  </conditionalFormatting>
  <conditionalFormatting sqref="J7">
    <cfRule type="cellIs" dxfId="148" priority="1174" stopIfTrue="1" operator="equal">
      <formula>1</formula>
    </cfRule>
  </conditionalFormatting>
  <conditionalFormatting sqref="D9:E38">
    <cfRule type="expression" dxfId="147" priority="940" stopIfTrue="1">
      <formula>"'12월'!$C$7:$AE$255=지자체별!$C$7:$AE$255"</formula>
    </cfRule>
  </conditionalFormatting>
  <conditionalFormatting sqref="D9:E38">
    <cfRule type="expression" dxfId="146" priority="943" stopIfTrue="1">
      <formula>"'12월'!$C$7:$AE$255=지자체별!$C$7:$AE$255"</formula>
    </cfRule>
  </conditionalFormatting>
  <conditionalFormatting sqref="L9:AF12 L34:N34 V34:W34 L23:AE23 L33:AF33 L32:N32 V32:W32 L15:AF15 L27:N27 V27:W27 L8:N8 L35:W36 L37:O38 L31:AF31 AD27:AF27 V37:W38 AD34:AF38 L17:AF18 L16:W16 AD16:AF16 L29:W30 AD29:AF30 AD32:AF32 L25:AF26 L24:N24 V24:W24 AD24:AF24 L20:AF20 L19:W19 AD19:AF19 L21:N22 V21:AF21 I8:I38 L28:AF28 L13:W14 AD13:AF14">
    <cfRule type="cellIs" dxfId="145" priority="570" stopIfTrue="1" operator="equal">
      <formula>1</formula>
    </cfRule>
  </conditionalFormatting>
  <conditionalFormatting sqref="O9:U20 AF9:AF21 X9:AC12 O35:U36 X23:AC23 O33:U33 X15:AC15 O28:U31 AF24:AF38 O23:U23 X31:AC31 X28:AC28 O37:O38 X17:AC18 X33:AC33 O25:U26 X25:AC26 X20:AC21 I8:I38">
    <cfRule type="expression" dxfId="144" priority="571" stopIfTrue="1">
      <formula>"'12월'!$C$7:$AE$255=지자체별!$C$7:$AE$255"</formula>
    </cfRule>
  </conditionalFormatting>
  <conditionalFormatting sqref="F8:H38">
    <cfRule type="expression" dxfId="143" priority="572" stopIfTrue="1">
      <formula>"'12월'!$C$7:$AE$255=지자체별!$C$7:$AE$255"</formula>
    </cfRule>
  </conditionalFormatting>
  <conditionalFormatting sqref="L9:AF12 L34:N34 V34:W34 L23:AE23 L33:AF33 L32:N32 V32:W32 L15:AF15 L27:N27 V27:W27 L8:N8 L35:W36 L37:O38 L31:AF31 AD27:AF27 V37:W38 AD34:AF38 L17:AF18 L16:W16 AD16:AF16 L29:W30 AD29:AF30 AD32:AF32 L25:AF26 L24:N24 V24:W24 AD24:AF24 L20:AF20 L19:W19 AD19:AF19 L21:N22 V21:AF21 I8:I38 L28:AF28 L13:W14 AD13:AF14">
    <cfRule type="cellIs" dxfId="142" priority="573" stopIfTrue="1" operator="equal">
      <formula>1</formula>
    </cfRule>
  </conditionalFormatting>
  <conditionalFormatting sqref="O9:U20 AF9:AF21 X9:AC12 O35:U36 X23:AC23 O33:U33 X15:AC15 O28:U31 AF24:AF38 O23:U23 X31:AC31 X28:AC28 O37:O38 X17:AC18 X33:AC33 O25:U26 X25:AC26 X20:AC21 I8:I38">
    <cfRule type="expression" dxfId="141" priority="574" stopIfTrue="1">
      <formula>"'12월'!$C$7:$AE$255=지자체별!$C$7:$AE$255"</formula>
    </cfRule>
  </conditionalFormatting>
  <conditionalFormatting sqref="F8:H38">
    <cfRule type="expression" dxfId="140" priority="575" stopIfTrue="1">
      <formula>"'12월'!$C$7:$AE$255=지자체별!$C$7:$AE$255"</formula>
    </cfRule>
  </conditionalFormatting>
  <conditionalFormatting sqref="L8:L38">
    <cfRule type="expression" dxfId="139" priority="568" stopIfTrue="1">
      <formula>"'12월'!$C$7:$AE$255=지자체별!$C$7:$AE$255"</formula>
    </cfRule>
  </conditionalFormatting>
  <conditionalFormatting sqref="L8:L38">
    <cfRule type="expression" dxfId="138" priority="569" stopIfTrue="1">
      <formula>"'12월'!$C$7:$AE$255=지자체별!$C$7:$AE$255"</formula>
    </cfRule>
  </conditionalFormatting>
  <conditionalFormatting sqref="J8:J38">
    <cfRule type="cellIs" dxfId="137" priority="560" stopIfTrue="1" operator="equal">
      <formula>1</formula>
    </cfRule>
  </conditionalFormatting>
  <conditionalFormatting sqref="J8:J38">
    <cfRule type="expression" dxfId="136" priority="561" stopIfTrue="1">
      <formula>"'12월'!$C$7:$AE$255=지자체별!$C$7:$AE$255"</formula>
    </cfRule>
  </conditionalFormatting>
  <conditionalFormatting sqref="J8:J38">
    <cfRule type="cellIs" dxfId="135" priority="562" stopIfTrue="1" operator="equal">
      <formula>1</formula>
    </cfRule>
  </conditionalFormatting>
  <conditionalFormatting sqref="J8:J38">
    <cfRule type="expression" dxfId="134" priority="563" stopIfTrue="1">
      <formula>"'12월'!$C$7:$AE$255=지자체별!$C$7:$AE$255"</formula>
    </cfRule>
  </conditionalFormatting>
  <conditionalFormatting sqref="B7">
    <cfRule type="cellIs" dxfId="133" priority="365" stopIfTrue="1" operator="equal">
      <formula>1</formula>
    </cfRule>
  </conditionalFormatting>
  <conditionalFormatting sqref="A7:A38">
    <cfRule type="cellIs" dxfId="132" priority="332" stopIfTrue="1" operator="equal">
      <formula>1</formula>
    </cfRule>
  </conditionalFormatting>
  <conditionalFormatting sqref="X13:AC13">
    <cfRule type="cellIs" dxfId="131" priority="233" stopIfTrue="1" operator="equal">
      <formula>1</formula>
    </cfRule>
  </conditionalFormatting>
  <conditionalFormatting sqref="X13:AC13">
    <cfRule type="expression" dxfId="130" priority="234" stopIfTrue="1">
      <formula>"'12월'!$C$7:$AE$255=지자체별!$C$7:$AE$255"</formula>
    </cfRule>
  </conditionalFormatting>
  <conditionalFormatting sqref="X13:AC13">
    <cfRule type="cellIs" dxfId="129" priority="235" stopIfTrue="1" operator="equal">
      <formula>1</formula>
    </cfRule>
  </conditionalFormatting>
  <conditionalFormatting sqref="X13:AC13">
    <cfRule type="expression" dxfId="128" priority="236" stopIfTrue="1">
      <formula>"'12월'!$C$7:$AE$255=지자체별!$C$7:$AE$255"</formula>
    </cfRule>
  </conditionalFormatting>
  <conditionalFormatting sqref="O27:U27">
    <cfRule type="cellIs" dxfId="127" priority="225" stopIfTrue="1" operator="equal">
      <formula>1</formula>
    </cfRule>
  </conditionalFormatting>
  <conditionalFormatting sqref="O27:U27">
    <cfRule type="expression" dxfId="126" priority="226" stopIfTrue="1">
      <formula>"'12월'!$C$7:$AE$255=지자체별!$C$7:$AE$255"</formula>
    </cfRule>
  </conditionalFormatting>
  <conditionalFormatting sqref="O27:U27">
    <cfRule type="cellIs" dxfId="125" priority="227" stopIfTrue="1" operator="equal">
      <formula>1</formula>
    </cfRule>
  </conditionalFormatting>
  <conditionalFormatting sqref="O27:U27">
    <cfRule type="expression" dxfId="124" priority="228" stopIfTrue="1">
      <formula>"'12월'!$C$7:$AE$255=지자체별!$C$7:$AE$255"</formula>
    </cfRule>
  </conditionalFormatting>
  <conditionalFormatting sqref="K8:K38">
    <cfRule type="cellIs" dxfId="123" priority="223" stopIfTrue="1" operator="equal">
      <formula>1</formula>
    </cfRule>
  </conditionalFormatting>
  <conditionalFormatting sqref="K8:K38">
    <cfRule type="expression" dxfId="122" priority="224" stopIfTrue="1">
      <formula>"'12월'!$C$7:$AE$255=지자체별!$C$7:$AE$255"</formula>
    </cfRule>
  </conditionalFormatting>
  <conditionalFormatting sqref="K8:K38">
    <cfRule type="expression" dxfId="121" priority="222" stopIfTrue="1">
      <formula>"'12월'!$C$7:$AE$255=지자체별!$C$7:$AE$255"</formula>
    </cfRule>
  </conditionalFormatting>
  <conditionalFormatting sqref="K8:K38">
    <cfRule type="cellIs" dxfId="120" priority="221" stopIfTrue="1" operator="equal">
      <formula>1</formula>
    </cfRule>
  </conditionalFormatting>
  <conditionalFormatting sqref="O8:U8 AD8:AF8">
    <cfRule type="cellIs" dxfId="119" priority="217" stopIfTrue="1" operator="equal">
      <formula>1</formula>
    </cfRule>
  </conditionalFormatting>
  <conditionalFormatting sqref="O8:U8 AF8">
    <cfRule type="expression" dxfId="118" priority="218" stopIfTrue="1">
      <formula>"'12월'!$C$7:$AE$255=지자체별!$C$7:$AE$255"</formula>
    </cfRule>
  </conditionalFormatting>
  <conditionalFormatting sqref="O8:U8 AD8:AF8">
    <cfRule type="cellIs" dxfId="117" priority="219" stopIfTrue="1" operator="equal">
      <formula>1</formula>
    </cfRule>
  </conditionalFormatting>
  <conditionalFormatting sqref="O8:U8 AF8">
    <cfRule type="expression" dxfId="116" priority="220" stopIfTrue="1">
      <formula>"'12월'!$C$7:$AE$255=지자체별!$C$7:$AE$255"</formula>
    </cfRule>
  </conditionalFormatting>
  <conditionalFormatting sqref="O22:W22 AD22:AF22">
    <cfRule type="cellIs" dxfId="115" priority="205" stopIfTrue="1" operator="equal">
      <formula>1</formula>
    </cfRule>
  </conditionalFormatting>
  <conditionalFormatting sqref="O22:U22 AF22">
    <cfRule type="expression" dxfId="114" priority="206" stopIfTrue="1">
      <formula>"'12월'!$C$7:$AE$255=지자체별!$C$7:$AE$255"</formula>
    </cfRule>
  </conditionalFormatting>
  <conditionalFormatting sqref="O22:W22 AD22:AF22">
    <cfRule type="cellIs" dxfId="113" priority="207" stopIfTrue="1" operator="equal">
      <formula>1</formula>
    </cfRule>
  </conditionalFormatting>
  <conditionalFormatting sqref="O22:U22 AF22">
    <cfRule type="expression" dxfId="112" priority="208" stopIfTrue="1">
      <formula>"'12월'!$C$7:$AE$255=지자체별!$C$7:$AE$255"</formula>
    </cfRule>
  </conditionalFormatting>
  <conditionalFormatting sqref="V8">
    <cfRule type="cellIs" dxfId="111" priority="197" stopIfTrue="1" operator="equal">
      <formula>1</formula>
    </cfRule>
  </conditionalFormatting>
  <conditionalFormatting sqref="V8">
    <cfRule type="cellIs" dxfId="110" priority="198" stopIfTrue="1" operator="equal">
      <formula>1</formula>
    </cfRule>
  </conditionalFormatting>
  <conditionalFormatting sqref="W8">
    <cfRule type="cellIs" dxfId="109" priority="193" stopIfTrue="1" operator="equal">
      <formula>1</formula>
    </cfRule>
  </conditionalFormatting>
  <conditionalFormatting sqref="W8">
    <cfRule type="cellIs" dxfId="108" priority="194" stopIfTrue="1" operator="equal">
      <formula>1</formula>
    </cfRule>
  </conditionalFormatting>
  <conditionalFormatting sqref="O34">
    <cfRule type="cellIs" dxfId="107" priority="181" stopIfTrue="1" operator="equal">
      <formula>1</formula>
    </cfRule>
  </conditionalFormatting>
  <conditionalFormatting sqref="O34">
    <cfRule type="expression" dxfId="106" priority="182" stopIfTrue="1">
      <formula>"'12월'!$C$7:$AE$255=지자체별!$C$7:$AE$255"</formula>
    </cfRule>
  </conditionalFormatting>
  <conditionalFormatting sqref="O34">
    <cfRule type="cellIs" dxfId="105" priority="183" stopIfTrue="1" operator="equal">
      <formula>1</formula>
    </cfRule>
  </conditionalFormatting>
  <conditionalFormatting sqref="O34">
    <cfRule type="expression" dxfId="104" priority="184" stopIfTrue="1">
      <formula>"'12월'!$C$7:$AE$255=지자체별!$C$7:$AE$255"</formula>
    </cfRule>
  </conditionalFormatting>
  <conditionalFormatting sqref="P34:U34">
    <cfRule type="cellIs" dxfId="103" priority="177" stopIfTrue="1" operator="equal">
      <formula>1</formula>
    </cfRule>
  </conditionalFormatting>
  <conditionalFormatting sqref="P34:U34">
    <cfRule type="expression" dxfId="102" priority="178" stopIfTrue="1">
      <formula>"'12월'!$C$7:$AE$255=지자체별!$C$7:$AE$255"</formula>
    </cfRule>
  </conditionalFormatting>
  <conditionalFormatting sqref="P34:U34">
    <cfRule type="cellIs" dxfId="101" priority="179" stopIfTrue="1" operator="equal">
      <formula>1</formula>
    </cfRule>
  </conditionalFormatting>
  <conditionalFormatting sqref="P34:U34">
    <cfRule type="expression" dxfId="100" priority="180" stopIfTrue="1">
      <formula>"'12월'!$C$7:$AE$255=지자체별!$C$7:$AE$255"</formula>
    </cfRule>
  </conditionalFormatting>
  <conditionalFormatting sqref="X16:AC16">
    <cfRule type="cellIs" dxfId="99" priority="121" stopIfTrue="1" operator="equal">
      <formula>1</formula>
    </cfRule>
  </conditionalFormatting>
  <conditionalFormatting sqref="X16:AC16">
    <cfRule type="expression" dxfId="98" priority="122" stopIfTrue="1">
      <formula>"'12월'!$C$7:$AE$255=지자체별!$C$7:$AE$255"</formula>
    </cfRule>
  </conditionalFormatting>
  <conditionalFormatting sqref="X16:AC16">
    <cfRule type="cellIs" dxfId="97" priority="123" stopIfTrue="1" operator="equal">
      <formula>1</formula>
    </cfRule>
  </conditionalFormatting>
  <conditionalFormatting sqref="X16:AC16">
    <cfRule type="expression" dxfId="96" priority="124" stopIfTrue="1">
      <formula>"'12월'!$C$7:$AE$255=지자체별!$C$7:$AE$255"</formula>
    </cfRule>
  </conditionalFormatting>
  <conditionalFormatting sqref="X8:AC8">
    <cfRule type="cellIs" dxfId="95" priority="109" stopIfTrue="1" operator="equal">
      <formula>1</formula>
    </cfRule>
  </conditionalFormatting>
  <conditionalFormatting sqref="X8:AC8">
    <cfRule type="expression" dxfId="94" priority="110" stopIfTrue="1">
      <formula>"'12월'!$C$7:$AE$255=지자체별!$C$7:$AE$255"</formula>
    </cfRule>
  </conditionalFormatting>
  <conditionalFormatting sqref="X8:AC8">
    <cfRule type="cellIs" dxfId="93" priority="111" stopIfTrue="1" operator="equal">
      <formula>1</formula>
    </cfRule>
  </conditionalFormatting>
  <conditionalFormatting sqref="X8:AC8">
    <cfRule type="expression" dxfId="92" priority="112" stopIfTrue="1">
      <formula>"'12월'!$C$7:$AE$255=지자체별!$C$7:$AE$255"</formula>
    </cfRule>
  </conditionalFormatting>
  <conditionalFormatting sqref="X34:AC34">
    <cfRule type="cellIs" dxfId="91" priority="105" stopIfTrue="1" operator="equal">
      <formula>1</formula>
    </cfRule>
  </conditionalFormatting>
  <conditionalFormatting sqref="X34:AC34">
    <cfRule type="expression" dxfId="90" priority="106" stopIfTrue="1">
      <formula>"'12월'!$C$7:$AE$255=지자체별!$C$7:$AE$255"</formula>
    </cfRule>
  </conditionalFormatting>
  <conditionalFormatting sqref="X34:AC34">
    <cfRule type="cellIs" dxfId="89" priority="107" stopIfTrue="1" operator="equal">
      <formula>1</formula>
    </cfRule>
  </conditionalFormatting>
  <conditionalFormatting sqref="X34:AC34">
    <cfRule type="expression" dxfId="88" priority="108" stopIfTrue="1">
      <formula>"'12월'!$C$7:$AE$255=지자체별!$C$7:$AE$255"</formula>
    </cfRule>
  </conditionalFormatting>
  <conditionalFormatting sqref="O32:U32">
    <cfRule type="cellIs" dxfId="87" priority="101" stopIfTrue="1" operator="equal">
      <formula>1</formula>
    </cfRule>
  </conditionalFormatting>
  <conditionalFormatting sqref="O32:U32">
    <cfRule type="expression" dxfId="86" priority="102" stopIfTrue="1">
      <formula>"'12월'!$C$7:$AE$255=지자체별!$C$7:$AE$255"</formula>
    </cfRule>
  </conditionalFormatting>
  <conditionalFormatting sqref="O32:U32">
    <cfRule type="cellIs" dxfId="85" priority="103" stopIfTrue="1" operator="equal">
      <formula>1</formula>
    </cfRule>
  </conditionalFormatting>
  <conditionalFormatting sqref="O32:U32">
    <cfRule type="expression" dxfId="84" priority="104" stopIfTrue="1">
      <formula>"'12월'!$C$7:$AE$255=지자체별!$C$7:$AE$255"</formula>
    </cfRule>
  </conditionalFormatting>
  <conditionalFormatting sqref="X32:AC32">
    <cfRule type="cellIs" dxfId="83" priority="97" stopIfTrue="1" operator="equal">
      <formula>1</formula>
    </cfRule>
  </conditionalFormatting>
  <conditionalFormatting sqref="X32:AC32">
    <cfRule type="expression" dxfId="82" priority="98" stopIfTrue="1">
      <formula>"'12월'!$C$7:$AE$255=지자체별!$C$7:$AE$255"</formula>
    </cfRule>
  </conditionalFormatting>
  <conditionalFormatting sqref="X32:AC32">
    <cfRule type="cellIs" dxfId="81" priority="99" stopIfTrue="1" operator="equal">
      <formula>1</formula>
    </cfRule>
  </conditionalFormatting>
  <conditionalFormatting sqref="X32:AC32">
    <cfRule type="expression" dxfId="80" priority="100" stopIfTrue="1">
      <formula>"'12월'!$C$7:$AE$255=지자체별!$C$7:$AE$255"</formula>
    </cfRule>
  </conditionalFormatting>
  <conditionalFormatting sqref="O24">
    <cfRule type="cellIs" dxfId="79" priority="93" stopIfTrue="1" operator="equal">
      <formula>1</formula>
    </cfRule>
  </conditionalFormatting>
  <conditionalFormatting sqref="O24">
    <cfRule type="expression" dxfId="78" priority="94" stopIfTrue="1">
      <formula>"'12월'!$C$7:$AE$255=지자체별!$C$7:$AE$255"</formula>
    </cfRule>
  </conditionalFormatting>
  <conditionalFormatting sqref="O24">
    <cfRule type="cellIs" dxfId="77" priority="95" stopIfTrue="1" operator="equal">
      <formula>1</formula>
    </cfRule>
  </conditionalFormatting>
  <conditionalFormatting sqref="O24">
    <cfRule type="expression" dxfId="76" priority="96" stopIfTrue="1">
      <formula>"'12월'!$C$7:$AE$255=지자체별!$C$7:$AE$255"</formula>
    </cfRule>
  </conditionalFormatting>
  <conditionalFormatting sqref="AF23">
    <cfRule type="cellIs" dxfId="75" priority="73" stopIfTrue="1" operator="equal">
      <formula>1</formula>
    </cfRule>
  </conditionalFormatting>
  <conditionalFormatting sqref="AF23">
    <cfRule type="expression" dxfId="74" priority="74" stopIfTrue="1">
      <formula>"'12월'!$C$7:$AE$255=지자체별!$C$7:$AE$255"</formula>
    </cfRule>
  </conditionalFormatting>
  <conditionalFormatting sqref="AF23">
    <cfRule type="cellIs" dxfId="73" priority="75" stopIfTrue="1" operator="equal">
      <formula>1</formula>
    </cfRule>
  </conditionalFormatting>
  <conditionalFormatting sqref="AF23">
    <cfRule type="expression" dxfId="72" priority="76" stopIfTrue="1">
      <formula>"'12월'!$C$7:$AE$255=지자체별!$C$7:$AE$255"</formula>
    </cfRule>
  </conditionalFormatting>
  <conditionalFormatting sqref="O21:U21">
    <cfRule type="cellIs" dxfId="71" priority="69" stopIfTrue="1" operator="equal">
      <formula>1</formula>
    </cfRule>
  </conditionalFormatting>
  <conditionalFormatting sqref="O21:U21">
    <cfRule type="expression" dxfId="70" priority="70" stopIfTrue="1">
      <formula>"'12월'!$C$7:$AE$255=지자체별!$C$7:$AE$255"</formula>
    </cfRule>
  </conditionalFormatting>
  <conditionalFormatting sqref="O21:U21">
    <cfRule type="cellIs" dxfId="69" priority="71" stopIfTrue="1" operator="equal">
      <formula>1</formula>
    </cfRule>
  </conditionalFormatting>
  <conditionalFormatting sqref="O21:U21">
    <cfRule type="expression" dxfId="68" priority="72" stopIfTrue="1">
      <formula>"'12월'!$C$7:$AE$255=지자체별!$C$7:$AE$255"</formula>
    </cfRule>
  </conditionalFormatting>
  <conditionalFormatting sqref="X30:AC30">
    <cfRule type="cellIs" dxfId="67" priority="65" stopIfTrue="1" operator="equal">
      <formula>1</formula>
    </cfRule>
  </conditionalFormatting>
  <conditionalFormatting sqref="X30:AC30">
    <cfRule type="expression" dxfId="66" priority="66" stopIfTrue="1">
      <formula>"'12월'!$C$7:$AE$255=지자체별!$C$7:$AE$255"</formula>
    </cfRule>
  </conditionalFormatting>
  <conditionalFormatting sqref="X30:AC30">
    <cfRule type="cellIs" dxfId="65" priority="67" stopIfTrue="1" operator="equal">
      <formula>1</formula>
    </cfRule>
  </conditionalFormatting>
  <conditionalFormatting sqref="X30:AC30">
    <cfRule type="expression" dxfId="64" priority="68" stopIfTrue="1">
      <formula>"'12월'!$C$7:$AE$255=지자체별!$C$7:$AE$255"</formula>
    </cfRule>
  </conditionalFormatting>
  <conditionalFormatting sqref="X29:AC29">
    <cfRule type="cellIs" dxfId="63" priority="61" stopIfTrue="1" operator="equal">
      <formula>1</formula>
    </cfRule>
  </conditionalFormatting>
  <conditionalFormatting sqref="X29:AC29">
    <cfRule type="expression" dxfId="62" priority="62" stopIfTrue="1">
      <formula>"'12월'!$C$7:$AE$255=지자체별!$C$7:$AE$255"</formula>
    </cfRule>
  </conditionalFormatting>
  <conditionalFormatting sqref="X29:AC29">
    <cfRule type="cellIs" dxfId="61" priority="63" stopIfTrue="1" operator="equal">
      <formula>1</formula>
    </cfRule>
  </conditionalFormatting>
  <conditionalFormatting sqref="X29:AC29">
    <cfRule type="expression" dxfId="60" priority="64" stopIfTrue="1">
      <formula>"'12월'!$C$7:$AE$255=지자체별!$C$7:$AE$255"</formula>
    </cfRule>
  </conditionalFormatting>
  <conditionalFormatting sqref="P37:U37">
    <cfRule type="cellIs" dxfId="59" priority="57" stopIfTrue="1" operator="equal">
      <formula>1</formula>
    </cfRule>
  </conditionalFormatting>
  <conditionalFormatting sqref="P37:U37">
    <cfRule type="expression" dxfId="58" priority="58" stopIfTrue="1">
      <formula>"'12월'!$C$7:$AE$255=지자체별!$C$7:$AE$255"</formula>
    </cfRule>
  </conditionalFormatting>
  <conditionalFormatting sqref="P37:U37">
    <cfRule type="cellIs" dxfId="57" priority="59" stopIfTrue="1" operator="equal">
      <formula>1</formula>
    </cfRule>
  </conditionalFormatting>
  <conditionalFormatting sqref="P37:U37">
    <cfRule type="expression" dxfId="56" priority="60" stopIfTrue="1">
      <formula>"'12월'!$C$7:$AE$255=지자체별!$C$7:$AE$255"</formula>
    </cfRule>
  </conditionalFormatting>
  <conditionalFormatting sqref="X37:AC37">
    <cfRule type="cellIs" dxfId="55" priority="53" stopIfTrue="1" operator="equal">
      <formula>1</formula>
    </cfRule>
  </conditionalFormatting>
  <conditionalFormatting sqref="X37:AC37">
    <cfRule type="expression" dxfId="54" priority="54" stopIfTrue="1">
      <formula>"'12월'!$C$7:$AE$255=지자체별!$C$7:$AE$255"</formula>
    </cfRule>
  </conditionalFormatting>
  <conditionalFormatting sqref="X37:AC37">
    <cfRule type="cellIs" dxfId="53" priority="55" stopIfTrue="1" operator="equal">
      <formula>1</formula>
    </cfRule>
  </conditionalFormatting>
  <conditionalFormatting sqref="X37:AC37">
    <cfRule type="expression" dxfId="52" priority="56" stopIfTrue="1">
      <formula>"'12월'!$C$7:$AE$255=지자체별!$C$7:$AE$255"</formula>
    </cfRule>
  </conditionalFormatting>
  <conditionalFormatting sqref="X19:AC19">
    <cfRule type="cellIs" dxfId="51" priority="49" stopIfTrue="1" operator="equal">
      <formula>1</formula>
    </cfRule>
  </conditionalFormatting>
  <conditionalFormatting sqref="X19:AC19">
    <cfRule type="expression" dxfId="50" priority="50" stopIfTrue="1">
      <formula>"'12월'!$C$7:$AE$255=지자체별!$C$7:$AE$255"</formula>
    </cfRule>
  </conditionalFormatting>
  <conditionalFormatting sqref="X19:AC19">
    <cfRule type="cellIs" dxfId="49" priority="51" stopIfTrue="1" operator="equal">
      <formula>1</formula>
    </cfRule>
  </conditionalFormatting>
  <conditionalFormatting sqref="X19:AC19">
    <cfRule type="expression" dxfId="48" priority="52" stopIfTrue="1">
      <formula>"'12월'!$C$7:$AE$255=지자체별!$C$7:$AE$255"</formula>
    </cfRule>
  </conditionalFormatting>
  <conditionalFormatting sqref="X35:AC35">
    <cfRule type="cellIs" dxfId="47" priority="45" stopIfTrue="1" operator="equal">
      <formula>1</formula>
    </cfRule>
  </conditionalFormatting>
  <conditionalFormatting sqref="X35:AC35">
    <cfRule type="expression" dxfId="46" priority="46" stopIfTrue="1">
      <formula>"'12월'!$C$7:$AE$255=지자체별!$C$7:$AE$255"</formula>
    </cfRule>
  </conditionalFormatting>
  <conditionalFormatting sqref="X35:AC35">
    <cfRule type="cellIs" dxfId="45" priority="47" stopIfTrue="1" operator="equal">
      <formula>1</formula>
    </cfRule>
  </conditionalFormatting>
  <conditionalFormatting sqref="X35:AC35">
    <cfRule type="expression" dxfId="44" priority="48" stopIfTrue="1">
      <formula>"'12월'!$C$7:$AE$255=지자체별!$C$7:$AE$255"</formula>
    </cfRule>
  </conditionalFormatting>
  <conditionalFormatting sqref="X36">
    <cfRule type="cellIs" dxfId="43" priority="41" stopIfTrue="1" operator="equal">
      <formula>1</formula>
    </cfRule>
  </conditionalFormatting>
  <conditionalFormatting sqref="X36">
    <cfRule type="expression" dxfId="42" priority="42" stopIfTrue="1">
      <formula>"'12월'!$C$7:$AE$255=지자체별!$C$7:$AE$255"</formula>
    </cfRule>
  </conditionalFormatting>
  <conditionalFormatting sqref="X36">
    <cfRule type="cellIs" dxfId="41" priority="43" stopIfTrue="1" operator="equal">
      <formula>1</formula>
    </cfRule>
  </conditionalFormatting>
  <conditionalFormatting sqref="X36">
    <cfRule type="expression" dxfId="40" priority="44" stopIfTrue="1">
      <formula>"'12월'!$C$7:$AE$255=지자체별!$C$7:$AE$255"</formula>
    </cfRule>
  </conditionalFormatting>
  <conditionalFormatting sqref="Y36">
    <cfRule type="cellIs" dxfId="39" priority="37" stopIfTrue="1" operator="equal">
      <formula>1</formula>
    </cfRule>
  </conditionalFormatting>
  <conditionalFormatting sqref="Y36">
    <cfRule type="expression" dxfId="38" priority="38" stopIfTrue="1">
      <formula>"'12월'!$C$7:$AE$255=지자체별!$C$7:$AE$255"</formula>
    </cfRule>
  </conditionalFormatting>
  <conditionalFormatting sqref="Y36">
    <cfRule type="cellIs" dxfId="37" priority="39" stopIfTrue="1" operator="equal">
      <formula>1</formula>
    </cfRule>
  </conditionalFormatting>
  <conditionalFormatting sqref="Y36">
    <cfRule type="expression" dxfId="36" priority="40" stopIfTrue="1">
      <formula>"'12월'!$C$7:$AE$255=지자체별!$C$7:$AE$255"</formula>
    </cfRule>
  </conditionalFormatting>
  <conditionalFormatting sqref="Z36">
    <cfRule type="cellIs" dxfId="35" priority="33" stopIfTrue="1" operator="equal">
      <formula>1</formula>
    </cfRule>
  </conditionalFormatting>
  <conditionalFormatting sqref="Z36">
    <cfRule type="expression" dxfId="34" priority="34" stopIfTrue="1">
      <formula>"'12월'!$C$7:$AE$255=지자체별!$C$7:$AE$255"</formula>
    </cfRule>
  </conditionalFormatting>
  <conditionalFormatting sqref="Z36">
    <cfRule type="cellIs" dxfId="33" priority="35" stopIfTrue="1" operator="equal">
      <formula>1</formula>
    </cfRule>
  </conditionalFormatting>
  <conditionalFormatting sqref="Z36">
    <cfRule type="expression" dxfId="32" priority="36" stopIfTrue="1">
      <formula>"'12월'!$C$7:$AE$255=지자체별!$C$7:$AE$255"</formula>
    </cfRule>
  </conditionalFormatting>
  <conditionalFormatting sqref="AA36">
    <cfRule type="cellIs" dxfId="31" priority="29" stopIfTrue="1" operator="equal">
      <formula>1</formula>
    </cfRule>
  </conditionalFormatting>
  <conditionalFormatting sqref="AA36">
    <cfRule type="expression" dxfId="30" priority="30" stopIfTrue="1">
      <formula>"'12월'!$C$7:$AE$255=지자체별!$C$7:$AE$255"</formula>
    </cfRule>
  </conditionalFormatting>
  <conditionalFormatting sqref="AA36">
    <cfRule type="cellIs" dxfId="29" priority="31" stopIfTrue="1" operator="equal">
      <formula>1</formula>
    </cfRule>
  </conditionalFormatting>
  <conditionalFormatting sqref="AA36">
    <cfRule type="expression" dxfId="28" priority="32" stopIfTrue="1">
      <formula>"'12월'!$C$7:$AE$255=지자체별!$C$7:$AE$255"</formula>
    </cfRule>
  </conditionalFormatting>
  <conditionalFormatting sqref="AB36">
    <cfRule type="cellIs" dxfId="27" priority="25" stopIfTrue="1" operator="equal">
      <formula>1</formula>
    </cfRule>
  </conditionalFormatting>
  <conditionalFormatting sqref="AB36">
    <cfRule type="expression" dxfId="26" priority="26" stopIfTrue="1">
      <formula>"'12월'!$C$7:$AE$255=지자체별!$C$7:$AE$255"</formula>
    </cfRule>
  </conditionalFormatting>
  <conditionalFormatting sqref="AB36">
    <cfRule type="cellIs" dxfId="25" priority="27" stopIfTrue="1" operator="equal">
      <formula>1</formula>
    </cfRule>
  </conditionalFormatting>
  <conditionalFormatting sqref="AB36">
    <cfRule type="expression" dxfId="24" priority="28" stopIfTrue="1">
      <formula>"'12월'!$C$7:$AE$255=지자체별!$C$7:$AE$255"</formula>
    </cfRule>
  </conditionalFormatting>
  <conditionalFormatting sqref="AC36">
    <cfRule type="cellIs" dxfId="23" priority="21" stopIfTrue="1" operator="equal">
      <formula>1</formula>
    </cfRule>
  </conditionalFormatting>
  <conditionalFormatting sqref="AC36">
    <cfRule type="expression" dxfId="22" priority="22" stopIfTrue="1">
      <formula>"'12월'!$C$7:$AE$255=지자체별!$C$7:$AE$255"</formula>
    </cfRule>
  </conditionalFormatting>
  <conditionalFormatting sqref="AC36">
    <cfRule type="cellIs" dxfId="21" priority="23" stopIfTrue="1" operator="equal">
      <formula>1</formula>
    </cfRule>
  </conditionalFormatting>
  <conditionalFormatting sqref="AC36">
    <cfRule type="expression" dxfId="20" priority="24" stopIfTrue="1">
      <formula>"'12월'!$C$7:$AE$255=지자체별!$C$7:$AE$255"</formula>
    </cfRule>
  </conditionalFormatting>
  <conditionalFormatting sqref="P24:U24">
    <cfRule type="cellIs" dxfId="19" priority="17" stopIfTrue="1" operator="equal">
      <formula>1</formula>
    </cfRule>
  </conditionalFormatting>
  <conditionalFormatting sqref="P24:U24">
    <cfRule type="expression" dxfId="18" priority="18" stopIfTrue="1">
      <formula>"'12월'!$C$7:$AE$255=지자체별!$C$7:$AE$255"</formula>
    </cfRule>
  </conditionalFormatting>
  <conditionalFormatting sqref="P24:U24">
    <cfRule type="cellIs" dxfId="17" priority="19" stopIfTrue="1" operator="equal">
      <formula>1</formula>
    </cfRule>
  </conditionalFormatting>
  <conditionalFormatting sqref="P24:U24">
    <cfRule type="expression" dxfId="16" priority="20" stopIfTrue="1">
      <formula>"'12월'!$C$7:$AE$255=지자체별!$C$7:$AE$255"</formula>
    </cfRule>
  </conditionalFormatting>
  <conditionalFormatting sqref="X24:AC24">
    <cfRule type="cellIs" dxfId="15" priority="13" stopIfTrue="1" operator="equal">
      <formula>1</formula>
    </cfRule>
  </conditionalFormatting>
  <conditionalFormatting sqref="X24:AC24">
    <cfRule type="expression" dxfId="14" priority="14" stopIfTrue="1">
      <formula>"'12월'!$C$7:$AE$255=지자체별!$C$7:$AE$255"</formula>
    </cfRule>
  </conditionalFormatting>
  <conditionalFormatting sqref="X24:AC24">
    <cfRule type="cellIs" dxfId="13" priority="15" stopIfTrue="1" operator="equal">
      <formula>1</formula>
    </cfRule>
  </conditionalFormatting>
  <conditionalFormatting sqref="X24:AC24">
    <cfRule type="expression" dxfId="12" priority="16" stopIfTrue="1">
      <formula>"'12월'!$C$7:$AE$255=지자체별!$C$7:$AE$255"</formula>
    </cfRule>
  </conditionalFormatting>
  <conditionalFormatting sqref="P38:U38">
    <cfRule type="cellIs" dxfId="11" priority="11" stopIfTrue="1" operator="equal">
      <formula>1</formula>
    </cfRule>
  </conditionalFormatting>
  <conditionalFormatting sqref="P38:U38">
    <cfRule type="expression" dxfId="10" priority="12" stopIfTrue="1">
      <formula>"'12월'!$C$7:$AE$255=지자체별!$C$7:$AE$255"</formula>
    </cfRule>
  </conditionalFormatting>
  <conditionalFormatting sqref="X38:AC38">
    <cfRule type="cellIs" dxfId="9" priority="9" stopIfTrue="1" operator="equal">
      <formula>1</formula>
    </cfRule>
  </conditionalFormatting>
  <conditionalFormatting sqref="X38:AC38">
    <cfRule type="expression" dxfId="8" priority="10" stopIfTrue="1">
      <formula>"'12월'!$C$7:$AE$255=지자체별!$C$7:$AE$255"</formula>
    </cfRule>
  </conditionalFormatting>
  <conditionalFormatting sqref="X14:AC14">
    <cfRule type="cellIs" dxfId="7" priority="5" stopIfTrue="1" operator="equal">
      <formula>1</formula>
    </cfRule>
  </conditionalFormatting>
  <conditionalFormatting sqref="X14:AC14">
    <cfRule type="expression" dxfId="6" priority="6" stopIfTrue="1">
      <formula>"'12월'!$C$7:$AE$255=지자체별!$C$7:$AE$255"</formula>
    </cfRule>
  </conditionalFormatting>
  <conditionalFormatting sqref="X14:AC14">
    <cfRule type="cellIs" dxfId="5" priority="7" stopIfTrue="1" operator="equal">
      <formula>1</formula>
    </cfRule>
  </conditionalFormatting>
  <conditionalFormatting sqref="X14:AC14">
    <cfRule type="expression" dxfId="4" priority="8" stopIfTrue="1">
      <formula>"'12월'!$C$7:$AE$255=지자체별!$C$7:$AE$255"</formula>
    </cfRule>
  </conditionalFormatting>
  <conditionalFormatting sqref="X22:AC22">
    <cfRule type="cellIs" dxfId="3" priority="1" stopIfTrue="1" operator="equal">
      <formula>1</formula>
    </cfRule>
  </conditionalFormatting>
  <conditionalFormatting sqref="X22:AC22">
    <cfRule type="expression" dxfId="2" priority="2" stopIfTrue="1">
      <formula>"'12월'!$C$7:$AE$255=지자체별!$C$7:$AE$255"</formula>
    </cfRule>
  </conditionalFormatting>
  <conditionalFormatting sqref="X22:AC22">
    <cfRule type="cellIs" dxfId="1" priority="3" stopIfTrue="1" operator="equal">
      <formula>1</formula>
    </cfRule>
  </conditionalFormatting>
  <conditionalFormatting sqref="X22:AC22">
    <cfRule type="expression" dxfId="0" priority="4" stopIfTrue="1">
      <formula>"'12월'!$C$7:$AE$255=지자체별!$C$7:$AE$255"</formula>
    </cfRule>
  </conditionalFormatting>
  <pageMargins left="0" right="0" top="0" bottom="0" header="0.51181102362204722" footer="0.51181102362204722"/>
  <pageSetup paperSize="8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지방 공공요금 조사결과</vt:lpstr>
      <vt:lpstr>'지방 공공요금 조사결과'!Print_Titles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.</cp:lastModifiedBy>
  <cp:lastPrinted>2017-11-23T08:17:36Z</cp:lastPrinted>
  <dcterms:created xsi:type="dcterms:W3CDTF">2011-09-26T05:52:52Z</dcterms:created>
  <dcterms:modified xsi:type="dcterms:W3CDTF">2022-03-11T07:07:01Z</dcterms:modified>
</cp:coreProperties>
</file>